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:\Cascade\"/>
    </mc:Choice>
  </mc:AlternateContent>
  <xr:revisionPtr revIDLastSave="0" documentId="13_ncr:1_{C0723236-B753-47B9-A105-D341E42E444F}" xr6:coauthVersionLast="47" xr6:coauthVersionMax="47" xr10:uidLastSave="{00000000-0000-0000-0000-000000000000}"/>
  <bookViews>
    <workbookView xWindow="-103" yWindow="-103" windowWidth="22149" windowHeight="11829" xr2:uid="{901552E1-F74C-4DC1-841A-C6B7D6549495}"/>
  </bookViews>
  <sheets>
    <sheet name="2024 Allocation" sheetId="1" r:id="rId1"/>
  </sheets>
  <definedNames>
    <definedName name="_xlnm._FilterDatabase" localSheetId="0" hidden="1">'2024 Allocation'!$A$10:$AI$579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9" i="1" l="1"/>
  <c r="G579" i="1"/>
  <c r="E579" i="1"/>
  <c r="N578" i="1"/>
  <c r="G578" i="1"/>
  <c r="E578" i="1"/>
  <c r="N577" i="1"/>
  <c r="G577" i="1"/>
  <c r="E577" i="1"/>
  <c r="N576" i="1"/>
  <c r="G576" i="1"/>
  <c r="E576" i="1"/>
  <c r="N575" i="1"/>
  <c r="G575" i="1"/>
  <c r="E575" i="1"/>
  <c r="N574" i="1"/>
  <c r="G574" i="1"/>
  <c r="E574" i="1"/>
  <c r="L574" i="1" l="1"/>
  <c r="K574" i="1"/>
  <c r="M574" i="1" s="1"/>
  <c r="L575" i="1"/>
  <c r="K575" i="1"/>
  <c r="M575" i="1" s="1"/>
  <c r="L576" i="1"/>
  <c r="K576" i="1"/>
  <c r="M576" i="1" s="1"/>
  <c r="L577" i="1"/>
  <c r="K577" i="1"/>
  <c r="M577" i="1" s="1"/>
  <c r="L578" i="1"/>
  <c r="K578" i="1"/>
  <c r="M578" i="1" s="1"/>
  <c r="L579" i="1"/>
  <c r="K579" i="1"/>
  <c r="M579" i="1" s="1"/>
  <c r="L573" i="1" l="1"/>
  <c r="K573" i="1"/>
  <c r="M573" i="1" s="1"/>
  <c r="L572" i="1"/>
  <c r="K572" i="1"/>
  <c r="M572" i="1" s="1"/>
  <c r="L571" i="1"/>
  <c r="K571" i="1"/>
  <c r="M571" i="1" s="1"/>
  <c r="L570" i="1"/>
  <c r="K570" i="1"/>
  <c r="M570" i="1" s="1"/>
  <c r="L569" i="1"/>
  <c r="K569" i="1"/>
  <c r="M569" i="1" s="1"/>
  <c r="L568" i="1"/>
  <c r="K568" i="1"/>
  <c r="M568" i="1" s="1"/>
  <c r="L567" i="1"/>
  <c r="K567" i="1"/>
  <c r="M567" i="1" s="1"/>
  <c r="L566" i="1"/>
  <c r="K566" i="1"/>
  <c r="M566" i="1" s="1"/>
  <c r="L565" i="1"/>
  <c r="K565" i="1"/>
  <c r="M565" i="1" s="1"/>
  <c r="L564" i="1"/>
  <c r="K564" i="1"/>
  <c r="M564" i="1" s="1"/>
  <c r="L563" i="1"/>
  <c r="K563" i="1"/>
  <c r="M563" i="1" s="1"/>
  <c r="L562" i="1"/>
  <c r="K562" i="1"/>
  <c r="M562" i="1" s="1"/>
  <c r="L561" i="1"/>
  <c r="K561" i="1"/>
  <c r="M561" i="1" s="1"/>
  <c r="L560" i="1"/>
  <c r="K560" i="1"/>
  <c r="M560" i="1" s="1"/>
  <c r="L559" i="1"/>
  <c r="K559" i="1"/>
  <c r="M559" i="1" s="1"/>
  <c r="L558" i="1"/>
  <c r="K558" i="1"/>
  <c r="M558" i="1" s="1"/>
  <c r="L557" i="1"/>
  <c r="K557" i="1"/>
  <c r="M557" i="1" s="1"/>
  <c r="L556" i="1"/>
  <c r="K556" i="1"/>
  <c r="M556" i="1" s="1"/>
  <c r="L555" i="1"/>
  <c r="K555" i="1"/>
  <c r="M555" i="1" s="1"/>
  <c r="L554" i="1"/>
  <c r="K554" i="1"/>
  <c r="M554" i="1" s="1"/>
  <c r="L553" i="1"/>
  <c r="K553" i="1"/>
  <c r="M553" i="1" s="1"/>
  <c r="L552" i="1"/>
  <c r="K552" i="1"/>
  <c r="M552" i="1" s="1"/>
  <c r="L551" i="1"/>
  <c r="K551" i="1"/>
  <c r="M551" i="1" s="1"/>
  <c r="L550" i="1"/>
  <c r="K550" i="1"/>
  <c r="M550" i="1" s="1"/>
  <c r="L549" i="1"/>
  <c r="K549" i="1"/>
  <c r="M549" i="1" s="1"/>
  <c r="L548" i="1"/>
  <c r="K548" i="1"/>
  <c r="M548" i="1" s="1"/>
  <c r="L547" i="1"/>
  <c r="K547" i="1"/>
  <c r="M547" i="1" s="1"/>
  <c r="L546" i="1"/>
  <c r="K546" i="1"/>
  <c r="M546" i="1" s="1"/>
  <c r="L545" i="1"/>
  <c r="K545" i="1"/>
  <c r="M545" i="1" s="1"/>
  <c r="L544" i="1"/>
  <c r="K544" i="1"/>
  <c r="M544" i="1" s="1"/>
  <c r="L543" i="1"/>
  <c r="K543" i="1"/>
  <c r="M543" i="1" s="1"/>
  <c r="L542" i="1"/>
  <c r="K542" i="1"/>
  <c r="M542" i="1" s="1"/>
  <c r="L541" i="1"/>
  <c r="K541" i="1"/>
  <c r="M541" i="1" s="1"/>
  <c r="L540" i="1"/>
  <c r="K540" i="1"/>
  <c r="M540" i="1" s="1"/>
  <c r="L539" i="1"/>
  <c r="K539" i="1"/>
  <c r="M539" i="1" s="1"/>
  <c r="L538" i="1"/>
  <c r="K538" i="1"/>
  <c r="M538" i="1" s="1"/>
  <c r="L537" i="1"/>
  <c r="K537" i="1"/>
  <c r="M537" i="1" s="1"/>
  <c r="L536" i="1"/>
  <c r="K536" i="1"/>
  <c r="M536" i="1" s="1"/>
  <c r="L535" i="1"/>
  <c r="K535" i="1"/>
  <c r="M535" i="1" s="1"/>
  <c r="L534" i="1"/>
  <c r="K534" i="1"/>
  <c r="M534" i="1" s="1"/>
  <c r="L533" i="1"/>
  <c r="K533" i="1"/>
  <c r="M533" i="1" s="1"/>
  <c r="L532" i="1"/>
  <c r="K532" i="1"/>
  <c r="M532" i="1" s="1"/>
  <c r="L531" i="1"/>
  <c r="K531" i="1"/>
  <c r="M531" i="1" s="1"/>
  <c r="L530" i="1"/>
  <c r="K530" i="1"/>
  <c r="M530" i="1" s="1"/>
  <c r="L529" i="1"/>
  <c r="K529" i="1"/>
  <c r="M529" i="1" s="1"/>
  <c r="L528" i="1"/>
  <c r="K528" i="1"/>
  <c r="M528" i="1" s="1"/>
  <c r="L527" i="1"/>
  <c r="K527" i="1"/>
  <c r="M527" i="1" s="1"/>
  <c r="L526" i="1"/>
  <c r="K526" i="1"/>
  <c r="M526" i="1" s="1"/>
  <c r="L525" i="1"/>
  <c r="K525" i="1"/>
  <c r="M525" i="1" s="1"/>
  <c r="L524" i="1"/>
  <c r="K524" i="1"/>
  <c r="M524" i="1" s="1"/>
  <c r="L523" i="1"/>
  <c r="K523" i="1"/>
  <c r="M523" i="1" s="1"/>
  <c r="L522" i="1"/>
  <c r="K522" i="1"/>
  <c r="M522" i="1" s="1"/>
  <c r="L521" i="1"/>
  <c r="K521" i="1"/>
  <c r="M521" i="1" s="1"/>
  <c r="L520" i="1"/>
  <c r="K520" i="1"/>
  <c r="M520" i="1" s="1"/>
  <c r="L519" i="1"/>
  <c r="K519" i="1"/>
  <c r="M519" i="1" s="1"/>
  <c r="L518" i="1"/>
  <c r="K518" i="1"/>
  <c r="M518" i="1" s="1"/>
  <c r="L517" i="1"/>
  <c r="K517" i="1"/>
  <c r="M517" i="1" s="1"/>
  <c r="L516" i="1"/>
  <c r="K516" i="1"/>
  <c r="M516" i="1" s="1"/>
  <c r="L515" i="1"/>
  <c r="K515" i="1"/>
  <c r="M515" i="1" s="1"/>
  <c r="L514" i="1"/>
  <c r="K514" i="1"/>
  <c r="M514" i="1" s="1"/>
  <c r="L513" i="1"/>
  <c r="K513" i="1"/>
  <c r="M513" i="1" s="1"/>
  <c r="L512" i="1"/>
  <c r="K512" i="1"/>
  <c r="M512" i="1" s="1"/>
  <c r="L511" i="1"/>
  <c r="K511" i="1"/>
  <c r="M511" i="1" s="1"/>
  <c r="L510" i="1"/>
  <c r="K510" i="1"/>
  <c r="M510" i="1" s="1"/>
  <c r="L509" i="1"/>
  <c r="K509" i="1"/>
  <c r="M509" i="1" s="1"/>
  <c r="L508" i="1"/>
  <c r="K508" i="1"/>
  <c r="M508" i="1" s="1"/>
  <c r="L507" i="1"/>
  <c r="K507" i="1"/>
  <c r="M507" i="1" s="1"/>
  <c r="L506" i="1"/>
  <c r="K506" i="1"/>
  <c r="M506" i="1" s="1"/>
  <c r="L505" i="1"/>
  <c r="K505" i="1"/>
  <c r="M505" i="1" s="1"/>
  <c r="L504" i="1"/>
  <c r="K504" i="1"/>
  <c r="M504" i="1" s="1"/>
  <c r="L503" i="1"/>
  <c r="K503" i="1"/>
  <c r="M503" i="1" s="1"/>
  <c r="L502" i="1"/>
  <c r="K502" i="1"/>
  <c r="M502" i="1" s="1"/>
  <c r="L501" i="1"/>
  <c r="K501" i="1"/>
  <c r="M501" i="1" s="1"/>
  <c r="L500" i="1"/>
  <c r="K500" i="1"/>
  <c r="M500" i="1" s="1"/>
  <c r="L499" i="1"/>
  <c r="K499" i="1"/>
  <c r="M499" i="1" s="1"/>
  <c r="L498" i="1"/>
  <c r="K498" i="1"/>
  <c r="M498" i="1" s="1"/>
  <c r="L497" i="1"/>
  <c r="K497" i="1"/>
  <c r="M497" i="1" s="1"/>
  <c r="L496" i="1"/>
  <c r="K496" i="1"/>
  <c r="M496" i="1" s="1"/>
  <c r="L495" i="1"/>
  <c r="K495" i="1"/>
  <c r="M495" i="1" s="1"/>
  <c r="L494" i="1"/>
  <c r="K494" i="1"/>
  <c r="M494" i="1" s="1"/>
  <c r="L493" i="1"/>
  <c r="K493" i="1"/>
  <c r="M493" i="1" s="1"/>
  <c r="L492" i="1"/>
  <c r="K492" i="1"/>
  <c r="M492" i="1" s="1"/>
  <c r="L491" i="1"/>
  <c r="K491" i="1"/>
  <c r="M491" i="1" s="1"/>
  <c r="L490" i="1"/>
  <c r="K490" i="1"/>
  <c r="M490" i="1" s="1"/>
  <c r="L489" i="1"/>
  <c r="K489" i="1"/>
  <c r="M489" i="1" s="1"/>
  <c r="L488" i="1"/>
  <c r="K488" i="1"/>
  <c r="M488" i="1" s="1"/>
  <c r="L487" i="1"/>
  <c r="K487" i="1"/>
  <c r="M487" i="1" s="1"/>
  <c r="L486" i="1"/>
  <c r="K486" i="1"/>
  <c r="M486" i="1" s="1"/>
  <c r="L485" i="1"/>
  <c r="K485" i="1"/>
  <c r="M485" i="1" s="1"/>
  <c r="L484" i="1"/>
  <c r="K484" i="1"/>
  <c r="M484" i="1" s="1"/>
  <c r="L483" i="1"/>
  <c r="K483" i="1"/>
  <c r="M483" i="1" s="1"/>
  <c r="L482" i="1"/>
  <c r="K482" i="1"/>
  <c r="M482" i="1" s="1"/>
  <c r="L481" i="1"/>
  <c r="K481" i="1"/>
  <c r="M481" i="1" s="1"/>
  <c r="L480" i="1"/>
  <c r="K480" i="1"/>
  <c r="M480" i="1" s="1"/>
  <c r="L479" i="1"/>
  <c r="K479" i="1"/>
  <c r="M479" i="1" s="1"/>
  <c r="L478" i="1"/>
  <c r="K478" i="1"/>
  <c r="M478" i="1" s="1"/>
  <c r="L477" i="1"/>
  <c r="K477" i="1"/>
  <c r="M477" i="1" s="1"/>
  <c r="L476" i="1"/>
  <c r="K476" i="1"/>
  <c r="M476" i="1" s="1"/>
  <c r="L475" i="1"/>
  <c r="K475" i="1"/>
  <c r="M475" i="1" s="1"/>
  <c r="L474" i="1"/>
  <c r="K474" i="1"/>
  <c r="M474" i="1" s="1"/>
  <c r="L473" i="1"/>
  <c r="K473" i="1"/>
  <c r="M473" i="1" s="1"/>
  <c r="L472" i="1"/>
  <c r="K472" i="1"/>
  <c r="M472" i="1" s="1"/>
  <c r="L471" i="1"/>
  <c r="K471" i="1"/>
  <c r="M471" i="1" s="1"/>
  <c r="L470" i="1"/>
  <c r="K470" i="1"/>
  <c r="M470" i="1" s="1"/>
  <c r="L469" i="1"/>
  <c r="K469" i="1"/>
  <c r="M469" i="1" s="1"/>
  <c r="L468" i="1"/>
  <c r="K468" i="1"/>
  <c r="M468" i="1" s="1"/>
  <c r="L467" i="1"/>
  <c r="K467" i="1"/>
  <c r="M467" i="1" s="1"/>
  <c r="L466" i="1"/>
  <c r="K466" i="1"/>
  <c r="M466" i="1" s="1"/>
  <c r="L465" i="1"/>
  <c r="K465" i="1"/>
  <c r="M465" i="1" s="1"/>
  <c r="L464" i="1"/>
  <c r="K464" i="1"/>
  <c r="M464" i="1" s="1"/>
  <c r="L463" i="1"/>
  <c r="K463" i="1"/>
  <c r="M463" i="1" s="1"/>
  <c r="L462" i="1"/>
  <c r="K462" i="1"/>
  <c r="M462" i="1" s="1"/>
  <c r="L461" i="1"/>
  <c r="K461" i="1"/>
  <c r="M461" i="1" s="1"/>
  <c r="L460" i="1"/>
  <c r="K460" i="1"/>
  <c r="M460" i="1" s="1"/>
  <c r="L459" i="1"/>
  <c r="K459" i="1"/>
  <c r="M459" i="1" s="1"/>
  <c r="L458" i="1"/>
  <c r="K458" i="1"/>
  <c r="M458" i="1" s="1"/>
  <c r="L457" i="1"/>
  <c r="K457" i="1"/>
  <c r="M457" i="1" s="1"/>
  <c r="L456" i="1"/>
  <c r="K456" i="1"/>
  <c r="M456" i="1" s="1"/>
  <c r="L455" i="1"/>
  <c r="K455" i="1"/>
  <c r="M455" i="1" s="1"/>
  <c r="L454" i="1"/>
  <c r="K454" i="1"/>
  <c r="M454" i="1" s="1"/>
  <c r="L453" i="1"/>
  <c r="K453" i="1"/>
  <c r="M453" i="1" s="1"/>
  <c r="L452" i="1"/>
  <c r="K452" i="1"/>
  <c r="M452" i="1" s="1"/>
  <c r="L451" i="1"/>
  <c r="K451" i="1"/>
  <c r="M451" i="1" s="1"/>
  <c r="L450" i="1"/>
  <c r="K450" i="1"/>
  <c r="M450" i="1" s="1"/>
  <c r="L449" i="1"/>
  <c r="K449" i="1"/>
  <c r="M449" i="1" s="1"/>
  <c r="L448" i="1"/>
  <c r="K448" i="1"/>
  <c r="M448" i="1" s="1"/>
  <c r="L447" i="1"/>
  <c r="K447" i="1"/>
  <c r="M447" i="1" s="1"/>
  <c r="L446" i="1"/>
  <c r="K446" i="1"/>
  <c r="M446" i="1" s="1"/>
  <c r="L445" i="1"/>
  <c r="K445" i="1"/>
  <c r="M445" i="1" s="1"/>
  <c r="L444" i="1"/>
  <c r="K444" i="1"/>
  <c r="M444" i="1" s="1"/>
  <c r="L443" i="1"/>
  <c r="K443" i="1"/>
  <c r="M443" i="1" s="1"/>
  <c r="L442" i="1"/>
  <c r="K442" i="1"/>
  <c r="M442" i="1" s="1"/>
  <c r="L441" i="1"/>
  <c r="K441" i="1"/>
  <c r="M441" i="1" s="1"/>
  <c r="L440" i="1"/>
  <c r="K440" i="1"/>
  <c r="M440" i="1" s="1"/>
  <c r="L439" i="1"/>
  <c r="K439" i="1"/>
  <c r="M439" i="1" s="1"/>
  <c r="L438" i="1"/>
  <c r="K438" i="1"/>
  <c r="M438" i="1" s="1"/>
  <c r="L437" i="1"/>
  <c r="K437" i="1"/>
  <c r="M437" i="1" s="1"/>
  <c r="L436" i="1"/>
  <c r="K436" i="1"/>
  <c r="M436" i="1" s="1"/>
  <c r="L435" i="1"/>
  <c r="K435" i="1"/>
  <c r="M435" i="1" s="1"/>
  <c r="L434" i="1"/>
  <c r="K434" i="1"/>
  <c r="M434" i="1" s="1"/>
  <c r="L433" i="1"/>
  <c r="K433" i="1"/>
  <c r="M433" i="1" s="1"/>
  <c r="L432" i="1"/>
  <c r="K432" i="1"/>
  <c r="M432" i="1" s="1"/>
  <c r="L431" i="1"/>
  <c r="K431" i="1"/>
  <c r="M431" i="1" s="1"/>
  <c r="L430" i="1"/>
  <c r="K430" i="1"/>
  <c r="M430" i="1" s="1"/>
  <c r="L429" i="1"/>
  <c r="K429" i="1"/>
  <c r="M429" i="1" s="1"/>
  <c r="L428" i="1"/>
  <c r="K428" i="1"/>
  <c r="M428" i="1" s="1"/>
  <c r="L427" i="1"/>
  <c r="K427" i="1"/>
  <c r="M427" i="1" s="1"/>
  <c r="L426" i="1"/>
  <c r="K426" i="1"/>
  <c r="M426" i="1" s="1"/>
  <c r="L425" i="1"/>
  <c r="K425" i="1"/>
  <c r="M425" i="1" s="1"/>
  <c r="L424" i="1"/>
  <c r="K424" i="1"/>
  <c r="M424" i="1" s="1"/>
  <c r="L423" i="1"/>
  <c r="K423" i="1"/>
  <c r="M423" i="1" s="1"/>
  <c r="L422" i="1"/>
  <c r="K422" i="1"/>
  <c r="M422" i="1" s="1"/>
  <c r="L421" i="1"/>
  <c r="K421" i="1"/>
  <c r="M421" i="1" s="1"/>
  <c r="L420" i="1"/>
  <c r="K420" i="1"/>
  <c r="M420" i="1" s="1"/>
  <c r="L419" i="1"/>
  <c r="K419" i="1"/>
  <c r="M419" i="1" s="1"/>
  <c r="L418" i="1"/>
  <c r="K418" i="1"/>
  <c r="M418" i="1" s="1"/>
  <c r="L417" i="1"/>
  <c r="K417" i="1"/>
  <c r="M417" i="1" s="1"/>
  <c r="L416" i="1"/>
  <c r="K416" i="1"/>
  <c r="M416" i="1" s="1"/>
  <c r="L415" i="1"/>
  <c r="K415" i="1"/>
  <c r="M415" i="1" s="1"/>
  <c r="L414" i="1"/>
  <c r="K414" i="1"/>
  <c r="M414" i="1" s="1"/>
  <c r="L413" i="1"/>
  <c r="K413" i="1"/>
  <c r="M413" i="1" s="1"/>
  <c r="L412" i="1"/>
  <c r="K412" i="1"/>
  <c r="M412" i="1" s="1"/>
  <c r="L411" i="1"/>
  <c r="K411" i="1"/>
  <c r="M411" i="1" s="1"/>
  <c r="L410" i="1"/>
  <c r="K410" i="1"/>
  <c r="M410" i="1" s="1"/>
  <c r="L409" i="1"/>
  <c r="K409" i="1"/>
  <c r="M409" i="1" s="1"/>
  <c r="L408" i="1"/>
  <c r="K408" i="1"/>
  <c r="M408" i="1" s="1"/>
  <c r="L407" i="1"/>
  <c r="K407" i="1"/>
  <c r="M407" i="1" s="1"/>
  <c r="L406" i="1"/>
  <c r="K406" i="1"/>
  <c r="M406" i="1" s="1"/>
  <c r="L405" i="1"/>
  <c r="K405" i="1"/>
  <c r="M405" i="1" s="1"/>
  <c r="L404" i="1"/>
  <c r="K404" i="1"/>
  <c r="M404" i="1" s="1"/>
  <c r="L403" i="1"/>
  <c r="K403" i="1"/>
  <c r="M403" i="1" s="1"/>
  <c r="L402" i="1"/>
  <c r="K402" i="1"/>
  <c r="M402" i="1" s="1"/>
  <c r="L401" i="1"/>
  <c r="K401" i="1"/>
  <c r="M401" i="1" s="1"/>
  <c r="L400" i="1"/>
  <c r="K400" i="1"/>
  <c r="M400" i="1" s="1"/>
  <c r="L399" i="1"/>
  <c r="K399" i="1"/>
  <c r="M399" i="1" s="1"/>
  <c r="L398" i="1"/>
  <c r="K398" i="1"/>
  <c r="M398" i="1" s="1"/>
  <c r="L397" i="1"/>
  <c r="K397" i="1"/>
  <c r="M397" i="1" s="1"/>
  <c r="L396" i="1"/>
  <c r="K396" i="1"/>
  <c r="M396" i="1" s="1"/>
  <c r="L395" i="1"/>
  <c r="K395" i="1"/>
  <c r="M395" i="1" s="1"/>
  <c r="L394" i="1"/>
  <c r="K394" i="1"/>
  <c r="M394" i="1" s="1"/>
  <c r="L393" i="1"/>
  <c r="K393" i="1"/>
  <c r="M393" i="1" s="1"/>
  <c r="L392" i="1"/>
  <c r="K392" i="1"/>
  <c r="M392" i="1" s="1"/>
  <c r="L391" i="1"/>
  <c r="K391" i="1"/>
  <c r="M391" i="1" s="1"/>
  <c r="L390" i="1"/>
  <c r="K390" i="1"/>
  <c r="M390" i="1" s="1"/>
  <c r="L389" i="1"/>
  <c r="K389" i="1"/>
  <c r="M389" i="1" s="1"/>
  <c r="L388" i="1"/>
  <c r="K388" i="1"/>
  <c r="M388" i="1" s="1"/>
  <c r="L387" i="1"/>
  <c r="K387" i="1"/>
  <c r="M387" i="1" s="1"/>
  <c r="L386" i="1"/>
  <c r="K386" i="1"/>
  <c r="M386" i="1" s="1"/>
  <c r="L385" i="1"/>
  <c r="K385" i="1"/>
  <c r="M385" i="1" s="1"/>
  <c r="L384" i="1"/>
  <c r="K384" i="1"/>
  <c r="M384" i="1" s="1"/>
  <c r="L383" i="1"/>
  <c r="K383" i="1"/>
  <c r="M383" i="1" s="1"/>
  <c r="L382" i="1"/>
  <c r="K382" i="1"/>
  <c r="M382" i="1" s="1"/>
  <c r="L381" i="1"/>
  <c r="K381" i="1"/>
  <c r="M381" i="1" s="1"/>
  <c r="L380" i="1"/>
  <c r="K380" i="1"/>
  <c r="M380" i="1" s="1"/>
  <c r="L379" i="1"/>
  <c r="K379" i="1"/>
  <c r="M379" i="1" s="1"/>
  <c r="L378" i="1"/>
  <c r="K378" i="1"/>
  <c r="M378" i="1" s="1"/>
  <c r="L377" i="1"/>
  <c r="K377" i="1"/>
  <c r="M377" i="1" s="1"/>
  <c r="L376" i="1"/>
  <c r="K376" i="1"/>
  <c r="M376" i="1" s="1"/>
  <c r="L375" i="1"/>
  <c r="K375" i="1"/>
  <c r="M375" i="1" s="1"/>
  <c r="L374" i="1"/>
  <c r="K374" i="1"/>
  <c r="M374" i="1" s="1"/>
  <c r="L373" i="1"/>
  <c r="K373" i="1"/>
  <c r="M373" i="1" s="1"/>
  <c r="L372" i="1"/>
  <c r="K372" i="1"/>
  <c r="M372" i="1" s="1"/>
  <c r="L371" i="1"/>
  <c r="K371" i="1"/>
  <c r="M371" i="1" s="1"/>
  <c r="L370" i="1"/>
  <c r="K370" i="1"/>
  <c r="M370" i="1" s="1"/>
  <c r="L369" i="1"/>
  <c r="K369" i="1"/>
  <c r="M369" i="1" s="1"/>
  <c r="L368" i="1"/>
  <c r="K368" i="1"/>
  <c r="M368" i="1" s="1"/>
  <c r="L367" i="1"/>
  <c r="K367" i="1"/>
  <c r="M367" i="1" s="1"/>
  <c r="L366" i="1"/>
  <c r="K366" i="1"/>
  <c r="M366" i="1" s="1"/>
  <c r="L365" i="1"/>
  <c r="K365" i="1"/>
  <c r="M365" i="1" s="1"/>
  <c r="L364" i="1"/>
  <c r="K364" i="1"/>
  <c r="M364" i="1" s="1"/>
  <c r="L363" i="1"/>
  <c r="K363" i="1"/>
  <c r="M363" i="1" s="1"/>
  <c r="L362" i="1"/>
  <c r="K362" i="1"/>
  <c r="M362" i="1" s="1"/>
  <c r="L361" i="1"/>
  <c r="K361" i="1"/>
  <c r="M361" i="1" s="1"/>
  <c r="L360" i="1"/>
  <c r="K360" i="1"/>
  <c r="M360" i="1" s="1"/>
  <c r="L359" i="1"/>
  <c r="K359" i="1"/>
  <c r="M359" i="1" s="1"/>
  <c r="L358" i="1"/>
  <c r="K358" i="1"/>
  <c r="M358" i="1" s="1"/>
  <c r="L357" i="1"/>
  <c r="K357" i="1"/>
  <c r="M357" i="1" s="1"/>
  <c r="L356" i="1"/>
  <c r="K356" i="1"/>
  <c r="M356" i="1" s="1"/>
  <c r="L355" i="1"/>
  <c r="K355" i="1"/>
  <c r="M355" i="1" s="1"/>
  <c r="L354" i="1"/>
  <c r="K354" i="1"/>
  <c r="M354" i="1" s="1"/>
  <c r="L353" i="1"/>
  <c r="K353" i="1"/>
  <c r="M353" i="1" s="1"/>
  <c r="L352" i="1"/>
  <c r="K352" i="1"/>
  <c r="M352" i="1" s="1"/>
  <c r="L351" i="1"/>
  <c r="K351" i="1"/>
  <c r="M351" i="1" s="1"/>
  <c r="L350" i="1"/>
  <c r="K350" i="1"/>
  <c r="M350" i="1" s="1"/>
  <c r="L349" i="1"/>
  <c r="K349" i="1"/>
  <c r="M349" i="1" s="1"/>
  <c r="L348" i="1"/>
  <c r="K348" i="1"/>
  <c r="M348" i="1" s="1"/>
  <c r="L347" i="1"/>
  <c r="K347" i="1"/>
  <c r="M347" i="1" s="1"/>
  <c r="L346" i="1"/>
  <c r="K346" i="1"/>
  <c r="M346" i="1" s="1"/>
  <c r="L345" i="1"/>
  <c r="K345" i="1"/>
  <c r="M345" i="1" s="1"/>
  <c r="L344" i="1"/>
  <c r="K344" i="1"/>
  <c r="M344" i="1" s="1"/>
  <c r="L343" i="1"/>
  <c r="K343" i="1"/>
  <c r="M343" i="1" s="1"/>
  <c r="L342" i="1"/>
  <c r="K342" i="1"/>
  <c r="M342" i="1" s="1"/>
  <c r="L341" i="1"/>
  <c r="K341" i="1"/>
  <c r="M341" i="1" s="1"/>
  <c r="L340" i="1"/>
  <c r="K340" i="1"/>
  <c r="M340" i="1" s="1"/>
  <c r="L339" i="1"/>
  <c r="K339" i="1"/>
  <c r="M339" i="1" s="1"/>
  <c r="L338" i="1"/>
  <c r="K338" i="1"/>
  <c r="M338" i="1" s="1"/>
  <c r="L337" i="1"/>
  <c r="K337" i="1"/>
  <c r="M337" i="1" s="1"/>
  <c r="L336" i="1"/>
  <c r="K336" i="1"/>
  <c r="M336" i="1" s="1"/>
  <c r="L335" i="1"/>
  <c r="K335" i="1"/>
  <c r="M335" i="1" s="1"/>
  <c r="L334" i="1"/>
  <c r="K334" i="1"/>
  <c r="M334" i="1" s="1"/>
  <c r="L333" i="1"/>
  <c r="K333" i="1"/>
  <c r="M333" i="1" s="1"/>
  <c r="L332" i="1"/>
  <c r="K332" i="1"/>
  <c r="M332" i="1" s="1"/>
  <c r="L331" i="1"/>
  <c r="K331" i="1"/>
  <c r="M331" i="1" s="1"/>
  <c r="L330" i="1"/>
  <c r="K330" i="1"/>
  <c r="M330" i="1" s="1"/>
  <c r="L329" i="1"/>
  <c r="K329" i="1"/>
  <c r="M329" i="1" s="1"/>
  <c r="L328" i="1"/>
  <c r="K328" i="1"/>
  <c r="M328" i="1" s="1"/>
  <c r="L327" i="1"/>
  <c r="K327" i="1"/>
  <c r="M327" i="1" s="1"/>
  <c r="L326" i="1"/>
  <c r="K326" i="1"/>
  <c r="M326" i="1" s="1"/>
  <c r="L325" i="1"/>
  <c r="K325" i="1"/>
  <c r="M325" i="1" s="1"/>
  <c r="L324" i="1"/>
  <c r="K324" i="1"/>
  <c r="M324" i="1" s="1"/>
  <c r="L323" i="1"/>
  <c r="K323" i="1"/>
  <c r="M323" i="1" s="1"/>
  <c r="L322" i="1"/>
  <c r="K322" i="1"/>
  <c r="M322" i="1" s="1"/>
  <c r="L321" i="1"/>
  <c r="K321" i="1"/>
  <c r="M321" i="1" s="1"/>
  <c r="L320" i="1"/>
  <c r="K320" i="1"/>
  <c r="M320" i="1" s="1"/>
  <c r="L319" i="1"/>
  <c r="K319" i="1"/>
  <c r="M319" i="1" s="1"/>
  <c r="L318" i="1"/>
  <c r="K318" i="1"/>
  <c r="M318" i="1" s="1"/>
  <c r="L317" i="1"/>
  <c r="K317" i="1"/>
  <c r="M317" i="1" s="1"/>
  <c r="L316" i="1"/>
  <c r="K316" i="1"/>
  <c r="M316" i="1" s="1"/>
  <c r="L315" i="1"/>
  <c r="K315" i="1"/>
  <c r="M315" i="1" s="1"/>
  <c r="L314" i="1"/>
  <c r="K314" i="1"/>
  <c r="M314" i="1" s="1"/>
  <c r="L313" i="1"/>
  <c r="K313" i="1"/>
  <c r="M313" i="1" s="1"/>
  <c r="L312" i="1"/>
  <c r="K312" i="1"/>
  <c r="M312" i="1" s="1"/>
  <c r="L311" i="1"/>
  <c r="K311" i="1"/>
  <c r="M311" i="1" s="1"/>
  <c r="L310" i="1"/>
  <c r="K310" i="1"/>
  <c r="M310" i="1" s="1"/>
  <c r="L309" i="1"/>
  <c r="K309" i="1"/>
  <c r="M309" i="1" s="1"/>
  <c r="L308" i="1"/>
  <c r="K308" i="1"/>
  <c r="M308" i="1" s="1"/>
  <c r="L307" i="1"/>
  <c r="K307" i="1"/>
  <c r="M307" i="1" s="1"/>
  <c r="L306" i="1"/>
  <c r="K306" i="1"/>
  <c r="M306" i="1" s="1"/>
  <c r="L305" i="1"/>
  <c r="K305" i="1"/>
  <c r="M305" i="1" s="1"/>
  <c r="L304" i="1"/>
  <c r="K304" i="1"/>
  <c r="M304" i="1" s="1"/>
  <c r="L303" i="1"/>
  <c r="K303" i="1"/>
  <c r="M303" i="1" s="1"/>
  <c r="L302" i="1"/>
  <c r="K302" i="1"/>
  <c r="M302" i="1" s="1"/>
  <c r="L301" i="1"/>
  <c r="K301" i="1"/>
  <c r="M301" i="1" s="1"/>
  <c r="L300" i="1"/>
  <c r="K300" i="1"/>
  <c r="M300" i="1" s="1"/>
  <c r="L299" i="1"/>
  <c r="K299" i="1"/>
  <c r="M299" i="1" s="1"/>
  <c r="L298" i="1"/>
  <c r="K298" i="1"/>
  <c r="M298" i="1" s="1"/>
  <c r="L297" i="1"/>
  <c r="K297" i="1"/>
  <c r="M297" i="1" s="1"/>
  <c r="L296" i="1"/>
  <c r="K296" i="1"/>
  <c r="M296" i="1" s="1"/>
  <c r="L295" i="1"/>
  <c r="K295" i="1"/>
  <c r="M295" i="1" s="1"/>
  <c r="L294" i="1"/>
  <c r="K294" i="1"/>
  <c r="M294" i="1" s="1"/>
  <c r="L293" i="1"/>
  <c r="K293" i="1"/>
  <c r="M293" i="1" s="1"/>
  <c r="L292" i="1"/>
  <c r="K292" i="1"/>
  <c r="M292" i="1" s="1"/>
  <c r="L291" i="1"/>
  <c r="K291" i="1"/>
  <c r="M291" i="1" s="1"/>
  <c r="L290" i="1"/>
  <c r="K290" i="1"/>
  <c r="M290" i="1" s="1"/>
  <c r="L289" i="1"/>
  <c r="K289" i="1"/>
  <c r="M289" i="1" s="1"/>
  <c r="L288" i="1"/>
  <c r="K288" i="1"/>
  <c r="M288" i="1" s="1"/>
  <c r="L287" i="1"/>
  <c r="K287" i="1"/>
  <c r="M287" i="1" s="1"/>
  <c r="L286" i="1"/>
  <c r="K286" i="1"/>
  <c r="M286" i="1" s="1"/>
  <c r="L285" i="1"/>
  <c r="K285" i="1"/>
  <c r="M285" i="1" s="1"/>
  <c r="L284" i="1"/>
  <c r="K284" i="1"/>
  <c r="M284" i="1" s="1"/>
  <c r="L283" i="1"/>
  <c r="K283" i="1"/>
  <c r="M283" i="1" s="1"/>
  <c r="L282" i="1"/>
  <c r="K282" i="1"/>
  <c r="M282" i="1" s="1"/>
  <c r="L281" i="1"/>
  <c r="K281" i="1"/>
  <c r="M281" i="1" s="1"/>
  <c r="L280" i="1"/>
  <c r="K280" i="1"/>
  <c r="M280" i="1" s="1"/>
  <c r="L279" i="1"/>
  <c r="K279" i="1"/>
  <c r="M279" i="1" s="1"/>
  <c r="L278" i="1"/>
  <c r="K278" i="1"/>
  <c r="M278" i="1" s="1"/>
  <c r="L277" i="1"/>
  <c r="K277" i="1"/>
  <c r="M277" i="1" s="1"/>
  <c r="L276" i="1"/>
  <c r="K276" i="1"/>
  <c r="M276" i="1" s="1"/>
  <c r="L275" i="1"/>
  <c r="K275" i="1"/>
  <c r="M275" i="1" s="1"/>
  <c r="L274" i="1"/>
  <c r="K274" i="1"/>
  <c r="M274" i="1" s="1"/>
  <c r="L273" i="1"/>
  <c r="K273" i="1"/>
  <c r="M273" i="1" s="1"/>
  <c r="L272" i="1"/>
  <c r="K272" i="1"/>
  <c r="M272" i="1" s="1"/>
  <c r="L271" i="1"/>
  <c r="K271" i="1"/>
  <c r="M271" i="1" s="1"/>
  <c r="L270" i="1"/>
  <c r="K270" i="1"/>
  <c r="M270" i="1" s="1"/>
  <c r="L269" i="1"/>
  <c r="K269" i="1"/>
  <c r="M269" i="1" s="1"/>
  <c r="L268" i="1"/>
  <c r="K268" i="1"/>
  <c r="M268" i="1" s="1"/>
  <c r="L267" i="1"/>
  <c r="K267" i="1"/>
  <c r="M267" i="1" s="1"/>
  <c r="L266" i="1"/>
  <c r="K266" i="1"/>
  <c r="M266" i="1" s="1"/>
  <c r="L265" i="1"/>
  <c r="K265" i="1"/>
  <c r="M265" i="1" s="1"/>
  <c r="L264" i="1"/>
  <c r="K264" i="1"/>
  <c r="M264" i="1" s="1"/>
  <c r="L263" i="1"/>
  <c r="K263" i="1"/>
  <c r="M263" i="1" s="1"/>
  <c r="L262" i="1"/>
  <c r="K262" i="1"/>
  <c r="M262" i="1" s="1"/>
  <c r="L261" i="1"/>
  <c r="K261" i="1"/>
  <c r="M261" i="1" s="1"/>
  <c r="L260" i="1"/>
  <c r="K260" i="1"/>
  <c r="M260" i="1" s="1"/>
  <c r="L259" i="1"/>
  <c r="K259" i="1"/>
  <c r="M259" i="1" s="1"/>
  <c r="L258" i="1"/>
  <c r="K258" i="1"/>
  <c r="M258" i="1" s="1"/>
  <c r="L257" i="1"/>
  <c r="K257" i="1"/>
  <c r="M257" i="1" s="1"/>
  <c r="L256" i="1"/>
  <c r="K256" i="1"/>
  <c r="M256" i="1" s="1"/>
  <c r="L255" i="1"/>
  <c r="K255" i="1"/>
  <c r="M255" i="1" s="1"/>
  <c r="L254" i="1"/>
  <c r="K254" i="1"/>
  <c r="M254" i="1" s="1"/>
  <c r="L253" i="1"/>
  <c r="K253" i="1"/>
  <c r="M253" i="1" s="1"/>
  <c r="L252" i="1"/>
  <c r="K252" i="1"/>
  <c r="M252" i="1" s="1"/>
  <c r="L251" i="1"/>
  <c r="K251" i="1"/>
  <c r="M251" i="1" s="1"/>
  <c r="L250" i="1"/>
  <c r="K250" i="1"/>
  <c r="M250" i="1" s="1"/>
  <c r="L249" i="1"/>
  <c r="K249" i="1"/>
  <c r="M249" i="1" s="1"/>
  <c r="L248" i="1"/>
  <c r="K248" i="1"/>
  <c r="M248" i="1" s="1"/>
  <c r="L247" i="1"/>
  <c r="K247" i="1"/>
  <c r="M247" i="1" s="1"/>
  <c r="L246" i="1"/>
  <c r="K246" i="1"/>
  <c r="M246" i="1" s="1"/>
  <c r="L245" i="1"/>
  <c r="K245" i="1"/>
  <c r="M245" i="1" s="1"/>
  <c r="L244" i="1"/>
  <c r="K244" i="1"/>
  <c r="M244" i="1" s="1"/>
  <c r="L243" i="1"/>
  <c r="K243" i="1"/>
  <c r="M243" i="1" s="1"/>
  <c r="L242" i="1"/>
  <c r="K242" i="1"/>
  <c r="M242" i="1" s="1"/>
  <c r="L241" i="1"/>
  <c r="K241" i="1"/>
  <c r="M241" i="1" s="1"/>
  <c r="L240" i="1"/>
  <c r="K240" i="1"/>
  <c r="M240" i="1" s="1"/>
  <c r="L239" i="1"/>
  <c r="K239" i="1"/>
  <c r="M239" i="1" s="1"/>
  <c r="L238" i="1"/>
  <c r="K238" i="1"/>
  <c r="M238" i="1" s="1"/>
  <c r="L237" i="1"/>
  <c r="K237" i="1"/>
  <c r="M237" i="1" s="1"/>
  <c r="L236" i="1"/>
  <c r="K236" i="1"/>
  <c r="M236" i="1" s="1"/>
  <c r="L235" i="1"/>
  <c r="K235" i="1"/>
  <c r="M235" i="1" s="1"/>
  <c r="L234" i="1"/>
  <c r="K234" i="1"/>
  <c r="M234" i="1" s="1"/>
  <c r="L233" i="1"/>
  <c r="K233" i="1"/>
  <c r="M233" i="1" s="1"/>
  <c r="L232" i="1"/>
  <c r="K232" i="1"/>
  <c r="M232" i="1" s="1"/>
  <c r="L231" i="1"/>
  <c r="K231" i="1"/>
  <c r="M231" i="1" s="1"/>
  <c r="L230" i="1"/>
  <c r="K230" i="1"/>
  <c r="M230" i="1" s="1"/>
  <c r="L229" i="1"/>
  <c r="K229" i="1"/>
  <c r="M229" i="1" s="1"/>
  <c r="L228" i="1"/>
  <c r="K228" i="1"/>
  <c r="M228" i="1" s="1"/>
  <c r="L227" i="1"/>
  <c r="K227" i="1"/>
  <c r="M227" i="1" s="1"/>
  <c r="L226" i="1"/>
  <c r="K226" i="1"/>
  <c r="M226" i="1" s="1"/>
  <c r="L225" i="1"/>
  <c r="K225" i="1"/>
  <c r="M225" i="1" s="1"/>
  <c r="L224" i="1"/>
  <c r="K224" i="1"/>
  <c r="M224" i="1" s="1"/>
  <c r="L223" i="1"/>
  <c r="K223" i="1"/>
  <c r="M223" i="1" s="1"/>
  <c r="L222" i="1"/>
  <c r="K222" i="1"/>
  <c r="M222" i="1" s="1"/>
  <c r="L221" i="1"/>
  <c r="K221" i="1"/>
  <c r="M221" i="1" s="1"/>
  <c r="L220" i="1"/>
  <c r="K220" i="1"/>
  <c r="M220" i="1" s="1"/>
  <c r="L219" i="1"/>
  <c r="K219" i="1"/>
  <c r="M219" i="1" s="1"/>
  <c r="L218" i="1"/>
  <c r="K218" i="1"/>
  <c r="M218" i="1" s="1"/>
  <c r="L217" i="1"/>
  <c r="K217" i="1"/>
  <c r="M217" i="1" s="1"/>
  <c r="L216" i="1"/>
  <c r="K216" i="1"/>
  <c r="M216" i="1" s="1"/>
  <c r="L215" i="1"/>
  <c r="K215" i="1"/>
  <c r="M215" i="1" s="1"/>
  <c r="L214" i="1"/>
  <c r="K214" i="1"/>
  <c r="M214" i="1" s="1"/>
  <c r="L213" i="1"/>
  <c r="K213" i="1"/>
  <c r="M213" i="1" s="1"/>
  <c r="L212" i="1"/>
  <c r="K212" i="1"/>
  <c r="M212" i="1" s="1"/>
  <c r="L211" i="1"/>
  <c r="K211" i="1"/>
  <c r="M211" i="1" s="1"/>
  <c r="L210" i="1"/>
  <c r="K210" i="1"/>
  <c r="M210" i="1" s="1"/>
  <c r="L209" i="1"/>
  <c r="K209" i="1"/>
  <c r="M209" i="1" s="1"/>
  <c r="L208" i="1"/>
  <c r="K208" i="1"/>
  <c r="M208" i="1" s="1"/>
  <c r="L207" i="1"/>
  <c r="K207" i="1"/>
  <c r="M207" i="1" s="1"/>
  <c r="L206" i="1"/>
  <c r="K206" i="1"/>
  <c r="M206" i="1" s="1"/>
  <c r="L205" i="1"/>
  <c r="K205" i="1"/>
  <c r="M205" i="1" s="1"/>
  <c r="L204" i="1"/>
  <c r="K204" i="1"/>
  <c r="M204" i="1" s="1"/>
  <c r="L203" i="1"/>
  <c r="K203" i="1"/>
  <c r="M203" i="1" s="1"/>
  <c r="L202" i="1"/>
  <c r="K202" i="1"/>
  <c r="M202" i="1" s="1"/>
  <c r="L201" i="1"/>
  <c r="K201" i="1"/>
  <c r="M201" i="1" s="1"/>
  <c r="L200" i="1"/>
  <c r="K200" i="1"/>
  <c r="M200" i="1" s="1"/>
  <c r="L199" i="1"/>
  <c r="K199" i="1"/>
  <c r="M199" i="1" s="1"/>
  <c r="L198" i="1"/>
  <c r="K198" i="1"/>
  <c r="M198" i="1" s="1"/>
  <c r="L197" i="1"/>
  <c r="K197" i="1"/>
  <c r="M197" i="1" s="1"/>
  <c r="L196" i="1"/>
  <c r="K196" i="1"/>
  <c r="M196" i="1" s="1"/>
  <c r="L195" i="1"/>
  <c r="K195" i="1"/>
  <c r="M195" i="1" s="1"/>
  <c r="L194" i="1"/>
  <c r="K194" i="1"/>
  <c r="M194" i="1" s="1"/>
  <c r="L193" i="1"/>
  <c r="K193" i="1"/>
  <c r="M193" i="1" s="1"/>
  <c r="L192" i="1"/>
  <c r="K192" i="1"/>
  <c r="M192" i="1" s="1"/>
  <c r="L191" i="1"/>
  <c r="K191" i="1"/>
  <c r="M191" i="1" s="1"/>
  <c r="L190" i="1"/>
  <c r="K190" i="1"/>
  <c r="M190" i="1" s="1"/>
  <c r="L189" i="1"/>
  <c r="K189" i="1"/>
  <c r="M189" i="1" s="1"/>
  <c r="L188" i="1"/>
  <c r="K188" i="1"/>
  <c r="M188" i="1" s="1"/>
  <c r="L187" i="1"/>
  <c r="K187" i="1"/>
  <c r="M187" i="1" s="1"/>
  <c r="L186" i="1"/>
  <c r="K186" i="1"/>
  <c r="M186" i="1" s="1"/>
  <c r="L185" i="1"/>
  <c r="K185" i="1"/>
  <c r="M185" i="1" s="1"/>
  <c r="L184" i="1"/>
  <c r="K184" i="1"/>
  <c r="M184" i="1" s="1"/>
  <c r="L183" i="1"/>
  <c r="K183" i="1"/>
  <c r="M183" i="1" s="1"/>
  <c r="L182" i="1"/>
  <c r="K182" i="1"/>
  <c r="M182" i="1" s="1"/>
  <c r="L181" i="1"/>
  <c r="K181" i="1"/>
  <c r="M181" i="1" s="1"/>
  <c r="L180" i="1"/>
  <c r="K180" i="1"/>
  <c r="M180" i="1" s="1"/>
  <c r="L179" i="1"/>
  <c r="K179" i="1"/>
  <c r="M179" i="1" s="1"/>
  <c r="L178" i="1"/>
  <c r="K178" i="1"/>
  <c r="M178" i="1" s="1"/>
  <c r="L177" i="1"/>
  <c r="K177" i="1"/>
  <c r="M177" i="1" s="1"/>
  <c r="L176" i="1"/>
  <c r="K176" i="1"/>
  <c r="M176" i="1" s="1"/>
  <c r="L175" i="1"/>
  <c r="K175" i="1"/>
  <c r="M175" i="1" s="1"/>
  <c r="L174" i="1"/>
  <c r="K174" i="1"/>
  <c r="M174" i="1" s="1"/>
  <c r="L173" i="1"/>
  <c r="K173" i="1"/>
  <c r="M173" i="1" s="1"/>
  <c r="L172" i="1"/>
  <c r="K172" i="1"/>
  <c r="M172" i="1" s="1"/>
  <c r="L171" i="1"/>
  <c r="K171" i="1"/>
  <c r="M171" i="1" s="1"/>
  <c r="L170" i="1"/>
  <c r="K170" i="1"/>
  <c r="M170" i="1" s="1"/>
  <c r="L169" i="1"/>
  <c r="K169" i="1"/>
  <c r="M169" i="1" s="1"/>
  <c r="L168" i="1"/>
  <c r="K168" i="1"/>
  <c r="M168" i="1" s="1"/>
  <c r="L167" i="1"/>
  <c r="K167" i="1"/>
  <c r="M167" i="1" s="1"/>
  <c r="L166" i="1"/>
  <c r="K166" i="1"/>
  <c r="M166" i="1" s="1"/>
  <c r="L165" i="1"/>
  <c r="K165" i="1"/>
  <c r="M165" i="1" s="1"/>
  <c r="L164" i="1"/>
  <c r="K164" i="1"/>
  <c r="M164" i="1" s="1"/>
  <c r="L163" i="1"/>
  <c r="K163" i="1"/>
  <c r="M163" i="1" s="1"/>
  <c r="L162" i="1"/>
  <c r="K162" i="1"/>
  <c r="M162" i="1" s="1"/>
  <c r="L161" i="1"/>
  <c r="K161" i="1"/>
  <c r="M161" i="1" s="1"/>
  <c r="L160" i="1"/>
  <c r="K160" i="1"/>
  <c r="M160" i="1" s="1"/>
  <c r="L159" i="1"/>
  <c r="K159" i="1"/>
  <c r="M159" i="1" s="1"/>
  <c r="L158" i="1"/>
  <c r="K158" i="1"/>
  <c r="M158" i="1" s="1"/>
  <c r="L157" i="1"/>
  <c r="K157" i="1"/>
  <c r="M157" i="1" s="1"/>
  <c r="L156" i="1"/>
  <c r="K156" i="1"/>
  <c r="M156" i="1" s="1"/>
  <c r="L155" i="1"/>
  <c r="K155" i="1"/>
  <c r="M155" i="1" s="1"/>
  <c r="L154" i="1"/>
  <c r="K154" i="1"/>
  <c r="M154" i="1" s="1"/>
  <c r="L153" i="1"/>
  <c r="K153" i="1"/>
  <c r="M153" i="1" s="1"/>
  <c r="L152" i="1"/>
  <c r="K152" i="1"/>
  <c r="M152" i="1" s="1"/>
  <c r="L151" i="1"/>
  <c r="K151" i="1"/>
  <c r="M151" i="1" s="1"/>
  <c r="L150" i="1"/>
  <c r="K150" i="1"/>
  <c r="M150" i="1" s="1"/>
  <c r="L149" i="1"/>
  <c r="K149" i="1"/>
  <c r="M149" i="1" s="1"/>
  <c r="L148" i="1"/>
  <c r="K148" i="1"/>
  <c r="M148" i="1" s="1"/>
  <c r="L147" i="1"/>
  <c r="K147" i="1"/>
  <c r="M147" i="1" s="1"/>
  <c r="L146" i="1"/>
  <c r="K146" i="1"/>
  <c r="M146" i="1" s="1"/>
  <c r="L145" i="1"/>
  <c r="K145" i="1"/>
  <c r="M145" i="1" s="1"/>
  <c r="L144" i="1"/>
  <c r="K144" i="1"/>
  <c r="M144" i="1" s="1"/>
  <c r="L143" i="1"/>
  <c r="K143" i="1"/>
  <c r="M143" i="1" s="1"/>
  <c r="L142" i="1"/>
  <c r="K142" i="1"/>
  <c r="M142" i="1" s="1"/>
  <c r="L141" i="1"/>
  <c r="K141" i="1"/>
  <c r="M141" i="1" s="1"/>
  <c r="L140" i="1"/>
  <c r="K140" i="1"/>
  <c r="M140" i="1" s="1"/>
  <c r="L139" i="1"/>
  <c r="K139" i="1"/>
  <c r="M139" i="1" s="1"/>
  <c r="L138" i="1"/>
  <c r="K138" i="1"/>
  <c r="M138" i="1" s="1"/>
  <c r="L137" i="1"/>
  <c r="K137" i="1"/>
  <c r="M137" i="1" s="1"/>
  <c r="L136" i="1"/>
  <c r="K136" i="1"/>
  <c r="M136" i="1" s="1"/>
  <c r="L135" i="1"/>
  <c r="K135" i="1"/>
  <c r="M135" i="1" s="1"/>
  <c r="L134" i="1"/>
  <c r="K134" i="1"/>
  <c r="M134" i="1" s="1"/>
  <c r="L133" i="1"/>
  <c r="K133" i="1"/>
  <c r="M133" i="1" s="1"/>
  <c r="L132" i="1"/>
  <c r="K132" i="1"/>
  <c r="M132" i="1" s="1"/>
  <c r="L131" i="1"/>
  <c r="K131" i="1"/>
  <c r="M131" i="1" s="1"/>
  <c r="L130" i="1"/>
  <c r="K130" i="1"/>
  <c r="M130" i="1" s="1"/>
  <c r="L129" i="1"/>
  <c r="K129" i="1"/>
  <c r="M129" i="1" s="1"/>
  <c r="L128" i="1"/>
  <c r="K128" i="1"/>
  <c r="M128" i="1" s="1"/>
  <c r="L127" i="1"/>
  <c r="K127" i="1"/>
  <c r="M127" i="1" s="1"/>
  <c r="L126" i="1"/>
  <c r="K126" i="1"/>
  <c r="M126" i="1" s="1"/>
  <c r="L125" i="1"/>
  <c r="K125" i="1"/>
  <c r="M125" i="1" s="1"/>
  <c r="L124" i="1"/>
  <c r="K124" i="1"/>
  <c r="M124" i="1" s="1"/>
  <c r="L123" i="1"/>
  <c r="K123" i="1"/>
  <c r="M123" i="1" s="1"/>
  <c r="L122" i="1"/>
  <c r="K122" i="1"/>
  <c r="M122" i="1" s="1"/>
  <c r="L121" i="1"/>
  <c r="K121" i="1"/>
  <c r="M121" i="1" s="1"/>
  <c r="L120" i="1"/>
  <c r="K120" i="1"/>
  <c r="M120" i="1" s="1"/>
  <c r="L119" i="1"/>
  <c r="K119" i="1"/>
  <c r="M119" i="1" s="1"/>
  <c r="L118" i="1"/>
  <c r="K118" i="1"/>
  <c r="M118" i="1" s="1"/>
  <c r="L117" i="1"/>
  <c r="K117" i="1"/>
  <c r="M117" i="1" s="1"/>
  <c r="L116" i="1"/>
  <c r="K116" i="1"/>
  <c r="M116" i="1" s="1"/>
  <c r="L115" i="1"/>
  <c r="K115" i="1"/>
  <c r="M115" i="1" s="1"/>
  <c r="L114" i="1"/>
  <c r="K114" i="1"/>
  <c r="M114" i="1" s="1"/>
  <c r="L113" i="1"/>
  <c r="K113" i="1"/>
  <c r="M113" i="1" s="1"/>
  <c r="L112" i="1"/>
  <c r="K112" i="1"/>
  <c r="M112" i="1" s="1"/>
  <c r="L111" i="1"/>
  <c r="K111" i="1"/>
  <c r="M111" i="1" s="1"/>
  <c r="L110" i="1"/>
  <c r="K110" i="1"/>
  <c r="M110" i="1" s="1"/>
  <c r="L109" i="1"/>
  <c r="K109" i="1"/>
  <c r="M109" i="1" s="1"/>
  <c r="L108" i="1"/>
  <c r="K108" i="1"/>
  <c r="M108" i="1" s="1"/>
  <c r="L107" i="1"/>
  <c r="K107" i="1"/>
  <c r="M107" i="1" s="1"/>
  <c r="L106" i="1"/>
  <c r="K106" i="1"/>
  <c r="M106" i="1" s="1"/>
  <c r="L105" i="1"/>
  <c r="K105" i="1"/>
  <c r="M105" i="1" s="1"/>
  <c r="L104" i="1"/>
  <c r="K104" i="1"/>
  <c r="M104" i="1" s="1"/>
  <c r="L103" i="1"/>
  <c r="K103" i="1"/>
  <c r="M103" i="1" s="1"/>
  <c r="L102" i="1"/>
  <c r="K102" i="1"/>
  <c r="M102" i="1" s="1"/>
  <c r="L101" i="1"/>
  <c r="K101" i="1"/>
  <c r="M101" i="1" s="1"/>
  <c r="L100" i="1"/>
  <c r="K100" i="1"/>
  <c r="M100" i="1" s="1"/>
  <c r="L99" i="1"/>
  <c r="K99" i="1"/>
  <c r="M99" i="1" s="1"/>
  <c r="L98" i="1"/>
  <c r="K98" i="1"/>
  <c r="M98" i="1" s="1"/>
  <c r="L97" i="1"/>
  <c r="K97" i="1"/>
  <c r="M97" i="1" s="1"/>
  <c r="L96" i="1"/>
  <c r="K96" i="1"/>
  <c r="M96" i="1" s="1"/>
  <c r="L95" i="1"/>
  <c r="K95" i="1"/>
  <c r="M95" i="1" s="1"/>
  <c r="L94" i="1"/>
  <c r="K94" i="1"/>
  <c r="M94" i="1" s="1"/>
  <c r="L93" i="1"/>
  <c r="K93" i="1"/>
  <c r="M93" i="1" s="1"/>
  <c r="L92" i="1"/>
  <c r="K92" i="1"/>
  <c r="M92" i="1" s="1"/>
  <c r="L91" i="1"/>
  <c r="K91" i="1"/>
  <c r="M91" i="1" s="1"/>
  <c r="L90" i="1"/>
  <c r="K90" i="1"/>
  <c r="M90" i="1" s="1"/>
  <c r="L89" i="1"/>
  <c r="K89" i="1"/>
  <c r="M89" i="1" s="1"/>
  <c r="L88" i="1"/>
  <c r="K88" i="1"/>
  <c r="M88" i="1" s="1"/>
  <c r="L87" i="1"/>
  <c r="K87" i="1"/>
  <c r="M87" i="1" s="1"/>
  <c r="L86" i="1"/>
  <c r="K86" i="1"/>
  <c r="M86" i="1" s="1"/>
  <c r="L85" i="1"/>
  <c r="K85" i="1"/>
  <c r="M85" i="1" s="1"/>
  <c r="L84" i="1"/>
  <c r="K84" i="1"/>
  <c r="M84" i="1" s="1"/>
  <c r="L83" i="1"/>
  <c r="K83" i="1"/>
  <c r="M83" i="1" s="1"/>
  <c r="L82" i="1"/>
  <c r="K82" i="1"/>
  <c r="M82" i="1" s="1"/>
  <c r="L81" i="1"/>
  <c r="K81" i="1"/>
  <c r="M81" i="1" s="1"/>
  <c r="L80" i="1"/>
  <c r="K80" i="1"/>
  <c r="M80" i="1" s="1"/>
  <c r="L79" i="1"/>
  <c r="K79" i="1"/>
  <c r="M79" i="1" s="1"/>
  <c r="L78" i="1"/>
  <c r="K78" i="1"/>
  <c r="M78" i="1" s="1"/>
  <c r="L77" i="1"/>
  <c r="K77" i="1"/>
  <c r="M77" i="1" s="1"/>
  <c r="L76" i="1"/>
  <c r="K76" i="1"/>
  <c r="M76" i="1" s="1"/>
  <c r="L75" i="1"/>
  <c r="K75" i="1"/>
  <c r="M75" i="1" s="1"/>
  <c r="L74" i="1"/>
  <c r="K74" i="1"/>
  <c r="M74" i="1" s="1"/>
  <c r="L73" i="1"/>
  <c r="K73" i="1"/>
  <c r="M73" i="1" s="1"/>
  <c r="L72" i="1"/>
  <c r="K72" i="1"/>
  <c r="M72" i="1" s="1"/>
  <c r="L71" i="1"/>
  <c r="K71" i="1"/>
  <c r="M71" i="1" s="1"/>
  <c r="L70" i="1"/>
  <c r="K70" i="1"/>
  <c r="M70" i="1" s="1"/>
  <c r="L69" i="1"/>
  <c r="K69" i="1"/>
  <c r="M69" i="1" s="1"/>
  <c r="L68" i="1"/>
  <c r="K68" i="1"/>
  <c r="M68" i="1" s="1"/>
  <c r="L67" i="1"/>
  <c r="K67" i="1"/>
  <c r="M67" i="1" s="1"/>
  <c r="L66" i="1"/>
  <c r="K66" i="1"/>
  <c r="M66" i="1" s="1"/>
  <c r="L65" i="1"/>
  <c r="K65" i="1"/>
  <c r="M65" i="1" s="1"/>
  <c r="L64" i="1"/>
  <c r="K64" i="1"/>
  <c r="M64" i="1" s="1"/>
  <c r="L63" i="1"/>
  <c r="K63" i="1"/>
  <c r="M63" i="1" s="1"/>
  <c r="L62" i="1"/>
  <c r="K62" i="1"/>
  <c r="M62" i="1" s="1"/>
  <c r="L61" i="1"/>
  <c r="K61" i="1"/>
  <c r="M61" i="1" s="1"/>
  <c r="L60" i="1"/>
  <c r="K60" i="1"/>
  <c r="M60" i="1" s="1"/>
  <c r="L59" i="1"/>
  <c r="K59" i="1"/>
  <c r="M59" i="1" s="1"/>
  <c r="L58" i="1"/>
  <c r="K58" i="1"/>
  <c r="M58" i="1" s="1"/>
  <c r="L57" i="1"/>
  <c r="K57" i="1"/>
  <c r="M57" i="1" s="1"/>
  <c r="L56" i="1"/>
  <c r="K56" i="1"/>
  <c r="M56" i="1" s="1"/>
  <c r="L55" i="1"/>
  <c r="K55" i="1"/>
  <c r="M55" i="1" s="1"/>
  <c r="L54" i="1"/>
  <c r="K54" i="1"/>
  <c r="M54" i="1" s="1"/>
  <c r="L53" i="1"/>
  <c r="K53" i="1"/>
  <c r="M53" i="1" s="1"/>
  <c r="L52" i="1"/>
  <c r="K52" i="1"/>
  <c r="M52" i="1" s="1"/>
  <c r="L51" i="1"/>
  <c r="K51" i="1"/>
  <c r="M51" i="1" s="1"/>
  <c r="L50" i="1"/>
  <c r="K50" i="1"/>
  <c r="M50" i="1" s="1"/>
  <c r="L49" i="1"/>
  <c r="K49" i="1"/>
  <c r="M49" i="1" s="1"/>
  <c r="L48" i="1"/>
  <c r="K48" i="1"/>
  <c r="M48" i="1" s="1"/>
  <c r="L47" i="1"/>
  <c r="K47" i="1"/>
  <c r="M47" i="1" s="1"/>
  <c r="L46" i="1"/>
  <c r="K46" i="1"/>
  <c r="M46" i="1" s="1"/>
  <c r="L45" i="1"/>
  <c r="K45" i="1"/>
  <c r="M45" i="1" s="1"/>
  <c r="L44" i="1"/>
  <c r="K44" i="1"/>
  <c r="M44" i="1" s="1"/>
  <c r="L43" i="1"/>
  <c r="K43" i="1"/>
  <c r="M43" i="1" s="1"/>
  <c r="L42" i="1"/>
  <c r="K42" i="1"/>
  <c r="M42" i="1" s="1"/>
  <c r="L41" i="1"/>
  <c r="K41" i="1"/>
  <c r="M41" i="1" s="1"/>
  <c r="L40" i="1"/>
  <c r="K40" i="1"/>
  <c r="M40" i="1" s="1"/>
  <c r="L39" i="1"/>
  <c r="K39" i="1"/>
  <c r="M39" i="1" s="1"/>
  <c r="L38" i="1"/>
  <c r="K38" i="1"/>
  <c r="M38" i="1" s="1"/>
  <c r="L37" i="1"/>
  <c r="K37" i="1"/>
  <c r="M37" i="1" s="1"/>
  <c r="L36" i="1"/>
  <c r="K36" i="1"/>
  <c r="M36" i="1" s="1"/>
  <c r="L35" i="1"/>
  <c r="K35" i="1"/>
  <c r="M35" i="1" s="1"/>
  <c r="L34" i="1"/>
  <c r="K34" i="1"/>
  <c r="M34" i="1" s="1"/>
  <c r="L33" i="1"/>
  <c r="K33" i="1"/>
  <c r="M33" i="1" s="1"/>
  <c r="L32" i="1"/>
  <c r="K32" i="1"/>
  <c r="M32" i="1" s="1"/>
  <c r="L31" i="1"/>
  <c r="K31" i="1"/>
  <c r="M31" i="1" s="1"/>
  <c r="L30" i="1"/>
  <c r="K30" i="1"/>
  <c r="M30" i="1" s="1"/>
  <c r="L29" i="1"/>
  <c r="K29" i="1"/>
  <c r="M29" i="1" s="1"/>
  <c r="L28" i="1"/>
  <c r="K28" i="1"/>
  <c r="M28" i="1" s="1"/>
  <c r="L27" i="1"/>
  <c r="K27" i="1"/>
  <c r="M27" i="1" s="1"/>
  <c r="L26" i="1"/>
  <c r="K26" i="1"/>
  <c r="M26" i="1" s="1"/>
  <c r="L25" i="1"/>
  <c r="K25" i="1"/>
  <c r="M25" i="1" s="1"/>
  <c r="L24" i="1"/>
  <c r="K24" i="1"/>
  <c r="M24" i="1" s="1"/>
  <c r="L23" i="1"/>
  <c r="K23" i="1"/>
  <c r="M23" i="1" s="1"/>
  <c r="L22" i="1"/>
  <c r="K22" i="1"/>
  <c r="M22" i="1" s="1"/>
  <c r="L21" i="1"/>
  <c r="K21" i="1"/>
  <c r="M21" i="1" s="1"/>
  <c r="L20" i="1"/>
  <c r="K20" i="1"/>
  <c r="M20" i="1" s="1"/>
  <c r="L19" i="1"/>
  <c r="K19" i="1"/>
  <c r="M19" i="1" s="1"/>
  <c r="L18" i="1"/>
  <c r="K18" i="1"/>
  <c r="M18" i="1" s="1"/>
  <c r="L17" i="1"/>
  <c r="K17" i="1"/>
  <c r="M17" i="1" s="1"/>
  <c r="L16" i="1"/>
  <c r="K16" i="1"/>
  <c r="M16" i="1" s="1"/>
  <c r="L15" i="1"/>
  <c r="K15" i="1"/>
  <c r="M15" i="1" s="1"/>
  <c r="L14" i="1"/>
  <c r="K14" i="1"/>
  <c r="M14" i="1" s="1"/>
  <c r="L13" i="1"/>
  <c r="K13" i="1"/>
  <c r="M13" i="1" s="1"/>
  <c r="L12" i="1"/>
  <c r="K12" i="1"/>
  <c r="M12" i="1" s="1"/>
  <c r="L11" i="1"/>
  <c r="K11" i="1"/>
  <c r="M11" i="1" s="1"/>
  <c r="I582" i="1"/>
  <c r="R582" i="1"/>
  <c r="S582" i="1"/>
  <c r="T582" i="1"/>
  <c r="V582" i="1"/>
  <c r="Z11" i="1"/>
  <c r="X11" i="1"/>
  <c r="W582" i="1"/>
  <c r="Y11" i="1"/>
  <c r="N11" i="1" l="1"/>
  <c r="G11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E11" i="1"/>
  <c r="P11" i="1"/>
  <c r="V585" i="1"/>
  <c r="Z573" i="1"/>
  <c r="P573" i="1" s="1"/>
  <c r="X573" i="1"/>
  <c r="E573" i="1" s="1"/>
  <c r="Z572" i="1"/>
  <c r="P572" i="1" s="1"/>
  <c r="X572" i="1"/>
  <c r="E572" i="1" s="1"/>
  <c r="Z571" i="1"/>
  <c r="P571" i="1" s="1"/>
  <c r="X571" i="1"/>
  <c r="E571" i="1" s="1"/>
  <c r="Z570" i="1"/>
  <c r="P570" i="1" s="1"/>
  <c r="X570" i="1"/>
  <c r="E570" i="1" s="1"/>
  <c r="Z569" i="1"/>
  <c r="P569" i="1" s="1"/>
  <c r="X569" i="1"/>
  <c r="E569" i="1" s="1"/>
  <c r="Z568" i="1"/>
  <c r="P568" i="1" s="1"/>
  <c r="X568" i="1"/>
  <c r="E568" i="1" s="1"/>
  <c r="Z567" i="1"/>
  <c r="P567" i="1" s="1"/>
  <c r="X567" i="1"/>
  <c r="E567" i="1" s="1"/>
  <c r="Z566" i="1"/>
  <c r="P566" i="1" s="1"/>
  <c r="X566" i="1"/>
  <c r="E566" i="1" s="1"/>
  <c r="Z565" i="1"/>
  <c r="P565" i="1" s="1"/>
  <c r="X565" i="1"/>
  <c r="E565" i="1" s="1"/>
  <c r="Z564" i="1"/>
  <c r="P564" i="1" s="1"/>
  <c r="X564" i="1"/>
  <c r="E564" i="1" s="1"/>
  <c r="Z563" i="1"/>
  <c r="P563" i="1" s="1"/>
  <c r="X563" i="1"/>
  <c r="E563" i="1" s="1"/>
  <c r="Z562" i="1"/>
  <c r="P562" i="1" s="1"/>
  <c r="X562" i="1"/>
  <c r="E562" i="1" s="1"/>
  <c r="Z561" i="1"/>
  <c r="P561" i="1" s="1"/>
  <c r="X561" i="1"/>
  <c r="E561" i="1" s="1"/>
  <c r="Z560" i="1"/>
  <c r="P560" i="1" s="1"/>
  <c r="X560" i="1"/>
  <c r="E560" i="1" s="1"/>
  <c r="Z559" i="1"/>
  <c r="P559" i="1" s="1"/>
  <c r="X559" i="1"/>
  <c r="E559" i="1" s="1"/>
  <c r="Z558" i="1"/>
  <c r="P558" i="1" s="1"/>
  <c r="X558" i="1"/>
  <c r="E558" i="1" s="1"/>
  <c r="Z557" i="1"/>
  <c r="P557" i="1" s="1"/>
  <c r="X557" i="1"/>
  <c r="E557" i="1" s="1"/>
  <c r="Z556" i="1"/>
  <c r="P556" i="1" s="1"/>
  <c r="X556" i="1"/>
  <c r="E556" i="1" s="1"/>
  <c r="Z555" i="1"/>
  <c r="P555" i="1" s="1"/>
  <c r="X555" i="1"/>
  <c r="E555" i="1" s="1"/>
  <c r="Z554" i="1"/>
  <c r="P554" i="1" s="1"/>
  <c r="X554" i="1"/>
  <c r="E554" i="1" s="1"/>
  <c r="Z553" i="1"/>
  <c r="P553" i="1" s="1"/>
  <c r="X553" i="1"/>
  <c r="E553" i="1" s="1"/>
  <c r="Z552" i="1"/>
  <c r="P552" i="1" s="1"/>
  <c r="X552" i="1"/>
  <c r="E552" i="1" s="1"/>
  <c r="Z551" i="1"/>
  <c r="P551" i="1" s="1"/>
  <c r="X551" i="1"/>
  <c r="E551" i="1" s="1"/>
  <c r="Z550" i="1"/>
  <c r="P550" i="1" s="1"/>
  <c r="X550" i="1"/>
  <c r="E550" i="1" s="1"/>
  <c r="Z549" i="1"/>
  <c r="P549" i="1" s="1"/>
  <c r="X549" i="1"/>
  <c r="E549" i="1" s="1"/>
  <c r="Z548" i="1"/>
  <c r="P548" i="1" s="1"/>
  <c r="X548" i="1"/>
  <c r="E548" i="1" s="1"/>
  <c r="Z547" i="1"/>
  <c r="P547" i="1" s="1"/>
  <c r="X547" i="1"/>
  <c r="E547" i="1" s="1"/>
  <c r="Z546" i="1"/>
  <c r="P546" i="1" s="1"/>
  <c r="X546" i="1"/>
  <c r="E546" i="1" s="1"/>
  <c r="Z545" i="1"/>
  <c r="P545" i="1" s="1"/>
  <c r="X545" i="1"/>
  <c r="E545" i="1" s="1"/>
  <c r="Z544" i="1"/>
  <c r="P544" i="1" s="1"/>
  <c r="X544" i="1"/>
  <c r="E544" i="1" s="1"/>
  <c r="Z543" i="1"/>
  <c r="P543" i="1" s="1"/>
  <c r="X543" i="1"/>
  <c r="E543" i="1" s="1"/>
  <c r="Z542" i="1"/>
  <c r="P542" i="1" s="1"/>
  <c r="X542" i="1"/>
  <c r="E542" i="1" s="1"/>
  <c r="Z541" i="1"/>
  <c r="P541" i="1" s="1"/>
  <c r="X541" i="1"/>
  <c r="E541" i="1" s="1"/>
  <c r="Z540" i="1"/>
  <c r="P540" i="1" s="1"/>
  <c r="X540" i="1"/>
  <c r="E540" i="1" s="1"/>
  <c r="Z539" i="1"/>
  <c r="P539" i="1" s="1"/>
  <c r="X539" i="1"/>
  <c r="E539" i="1" s="1"/>
  <c r="Z538" i="1"/>
  <c r="P538" i="1" s="1"/>
  <c r="X538" i="1"/>
  <c r="E538" i="1" s="1"/>
  <c r="Z537" i="1"/>
  <c r="P537" i="1" s="1"/>
  <c r="X537" i="1"/>
  <c r="E537" i="1" s="1"/>
  <c r="Z536" i="1"/>
  <c r="P536" i="1" s="1"/>
  <c r="X536" i="1"/>
  <c r="E536" i="1" s="1"/>
  <c r="Z535" i="1"/>
  <c r="P535" i="1" s="1"/>
  <c r="X535" i="1"/>
  <c r="E535" i="1" s="1"/>
  <c r="Z534" i="1"/>
  <c r="P534" i="1" s="1"/>
  <c r="X534" i="1"/>
  <c r="E534" i="1" s="1"/>
  <c r="Z533" i="1"/>
  <c r="P533" i="1" s="1"/>
  <c r="X533" i="1"/>
  <c r="E533" i="1" s="1"/>
  <c r="Z532" i="1"/>
  <c r="P532" i="1" s="1"/>
  <c r="X532" i="1"/>
  <c r="E532" i="1" s="1"/>
  <c r="Z531" i="1"/>
  <c r="P531" i="1" s="1"/>
  <c r="X531" i="1"/>
  <c r="E531" i="1" s="1"/>
  <c r="Z530" i="1"/>
  <c r="P530" i="1" s="1"/>
  <c r="X530" i="1"/>
  <c r="E530" i="1" s="1"/>
  <c r="Z529" i="1"/>
  <c r="P529" i="1" s="1"/>
  <c r="X529" i="1"/>
  <c r="E529" i="1" s="1"/>
  <c r="Z528" i="1"/>
  <c r="P528" i="1" s="1"/>
  <c r="X528" i="1"/>
  <c r="E528" i="1" s="1"/>
  <c r="Z527" i="1"/>
  <c r="P527" i="1" s="1"/>
  <c r="X527" i="1"/>
  <c r="E527" i="1" s="1"/>
  <c r="Z526" i="1"/>
  <c r="P526" i="1" s="1"/>
  <c r="X526" i="1"/>
  <c r="E526" i="1" s="1"/>
  <c r="Z525" i="1"/>
  <c r="P525" i="1" s="1"/>
  <c r="X525" i="1"/>
  <c r="E525" i="1" s="1"/>
  <c r="Z524" i="1"/>
  <c r="P524" i="1" s="1"/>
  <c r="X524" i="1"/>
  <c r="E524" i="1" s="1"/>
  <c r="Z523" i="1"/>
  <c r="P523" i="1" s="1"/>
  <c r="X523" i="1"/>
  <c r="E523" i="1" s="1"/>
  <c r="Z522" i="1"/>
  <c r="P522" i="1" s="1"/>
  <c r="X522" i="1"/>
  <c r="E522" i="1" s="1"/>
  <c r="Z521" i="1"/>
  <c r="P521" i="1" s="1"/>
  <c r="X521" i="1"/>
  <c r="E521" i="1" s="1"/>
  <c r="Z520" i="1"/>
  <c r="P520" i="1" s="1"/>
  <c r="X520" i="1"/>
  <c r="E520" i="1" s="1"/>
  <c r="Z519" i="1"/>
  <c r="P519" i="1" s="1"/>
  <c r="X519" i="1"/>
  <c r="E519" i="1" s="1"/>
  <c r="Z518" i="1"/>
  <c r="P518" i="1" s="1"/>
  <c r="X518" i="1"/>
  <c r="E518" i="1" s="1"/>
  <c r="Z517" i="1"/>
  <c r="P517" i="1" s="1"/>
  <c r="X517" i="1"/>
  <c r="E517" i="1" s="1"/>
  <c r="Z516" i="1"/>
  <c r="P516" i="1" s="1"/>
  <c r="X516" i="1"/>
  <c r="E516" i="1" s="1"/>
  <c r="Z515" i="1"/>
  <c r="P515" i="1" s="1"/>
  <c r="X515" i="1"/>
  <c r="E515" i="1" s="1"/>
  <c r="Z514" i="1"/>
  <c r="P514" i="1" s="1"/>
  <c r="X514" i="1"/>
  <c r="E514" i="1" s="1"/>
  <c r="Z513" i="1"/>
  <c r="P513" i="1" s="1"/>
  <c r="X513" i="1"/>
  <c r="E513" i="1" s="1"/>
  <c r="Z512" i="1"/>
  <c r="P512" i="1" s="1"/>
  <c r="X512" i="1"/>
  <c r="E512" i="1" s="1"/>
  <c r="Z511" i="1"/>
  <c r="P511" i="1" s="1"/>
  <c r="X511" i="1"/>
  <c r="E511" i="1" s="1"/>
  <c r="Z510" i="1"/>
  <c r="P510" i="1" s="1"/>
  <c r="X510" i="1"/>
  <c r="E510" i="1" s="1"/>
  <c r="Z509" i="1"/>
  <c r="P509" i="1" s="1"/>
  <c r="X509" i="1"/>
  <c r="E509" i="1" s="1"/>
  <c r="Z508" i="1"/>
  <c r="P508" i="1" s="1"/>
  <c r="X508" i="1"/>
  <c r="E508" i="1" s="1"/>
  <c r="Z507" i="1"/>
  <c r="P507" i="1" s="1"/>
  <c r="X507" i="1"/>
  <c r="E507" i="1" s="1"/>
  <c r="Z506" i="1"/>
  <c r="P506" i="1" s="1"/>
  <c r="X506" i="1"/>
  <c r="E506" i="1" s="1"/>
  <c r="Z505" i="1"/>
  <c r="P505" i="1" s="1"/>
  <c r="X505" i="1"/>
  <c r="E505" i="1" s="1"/>
  <c r="Z504" i="1"/>
  <c r="P504" i="1" s="1"/>
  <c r="X504" i="1"/>
  <c r="E504" i="1" s="1"/>
  <c r="Z503" i="1"/>
  <c r="P503" i="1" s="1"/>
  <c r="X503" i="1"/>
  <c r="E503" i="1" s="1"/>
  <c r="Z502" i="1"/>
  <c r="P502" i="1" s="1"/>
  <c r="X502" i="1"/>
  <c r="E502" i="1" s="1"/>
  <c r="Z501" i="1"/>
  <c r="P501" i="1" s="1"/>
  <c r="X501" i="1"/>
  <c r="E501" i="1" s="1"/>
  <c r="Z500" i="1"/>
  <c r="P500" i="1" s="1"/>
  <c r="X500" i="1"/>
  <c r="E500" i="1" s="1"/>
  <c r="Z499" i="1"/>
  <c r="P499" i="1" s="1"/>
  <c r="X499" i="1"/>
  <c r="E499" i="1" s="1"/>
  <c r="Z498" i="1"/>
  <c r="P498" i="1" s="1"/>
  <c r="X498" i="1"/>
  <c r="E498" i="1" s="1"/>
  <c r="Z497" i="1"/>
  <c r="P497" i="1" s="1"/>
  <c r="X497" i="1"/>
  <c r="E497" i="1" s="1"/>
  <c r="Z496" i="1"/>
  <c r="P496" i="1" s="1"/>
  <c r="X496" i="1"/>
  <c r="E496" i="1" s="1"/>
  <c r="Z495" i="1"/>
  <c r="P495" i="1" s="1"/>
  <c r="X495" i="1"/>
  <c r="E495" i="1" s="1"/>
  <c r="Z494" i="1"/>
  <c r="P494" i="1" s="1"/>
  <c r="X494" i="1"/>
  <c r="E494" i="1" s="1"/>
  <c r="Z493" i="1"/>
  <c r="P493" i="1" s="1"/>
  <c r="X493" i="1"/>
  <c r="E493" i="1" s="1"/>
  <c r="Z492" i="1"/>
  <c r="P492" i="1" s="1"/>
  <c r="X492" i="1"/>
  <c r="E492" i="1" s="1"/>
  <c r="Z491" i="1"/>
  <c r="P491" i="1" s="1"/>
  <c r="X491" i="1"/>
  <c r="E491" i="1" s="1"/>
  <c r="Z490" i="1"/>
  <c r="P490" i="1" s="1"/>
  <c r="X490" i="1"/>
  <c r="E490" i="1" s="1"/>
  <c r="Z489" i="1"/>
  <c r="P489" i="1" s="1"/>
  <c r="X489" i="1"/>
  <c r="E489" i="1" s="1"/>
  <c r="Z488" i="1"/>
  <c r="P488" i="1" s="1"/>
  <c r="X488" i="1"/>
  <c r="E488" i="1" s="1"/>
  <c r="Z487" i="1"/>
  <c r="P487" i="1" s="1"/>
  <c r="X487" i="1"/>
  <c r="E487" i="1" s="1"/>
  <c r="Z486" i="1"/>
  <c r="P486" i="1" s="1"/>
  <c r="X486" i="1"/>
  <c r="E486" i="1" s="1"/>
  <c r="Z485" i="1"/>
  <c r="P485" i="1" s="1"/>
  <c r="X485" i="1"/>
  <c r="E485" i="1" s="1"/>
  <c r="Z484" i="1"/>
  <c r="P484" i="1" s="1"/>
  <c r="X484" i="1"/>
  <c r="E484" i="1" s="1"/>
  <c r="Z483" i="1"/>
  <c r="P483" i="1" s="1"/>
  <c r="X483" i="1"/>
  <c r="E483" i="1" s="1"/>
  <c r="Z482" i="1"/>
  <c r="P482" i="1" s="1"/>
  <c r="X482" i="1"/>
  <c r="E482" i="1" s="1"/>
  <c r="Z481" i="1"/>
  <c r="P481" i="1" s="1"/>
  <c r="X481" i="1"/>
  <c r="E481" i="1" s="1"/>
  <c r="Z480" i="1"/>
  <c r="P480" i="1" s="1"/>
  <c r="X480" i="1"/>
  <c r="E480" i="1" s="1"/>
  <c r="Z479" i="1"/>
  <c r="P479" i="1" s="1"/>
  <c r="X479" i="1"/>
  <c r="E479" i="1" s="1"/>
  <c r="Z478" i="1"/>
  <c r="P478" i="1" s="1"/>
  <c r="X478" i="1"/>
  <c r="E478" i="1" s="1"/>
  <c r="Z477" i="1"/>
  <c r="P477" i="1" s="1"/>
  <c r="X477" i="1"/>
  <c r="E477" i="1" s="1"/>
  <c r="Z476" i="1"/>
  <c r="P476" i="1" s="1"/>
  <c r="X476" i="1"/>
  <c r="E476" i="1" s="1"/>
  <c r="Z475" i="1"/>
  <c r="P475" i="1" s="1"/>
  <c r="X475" i="1"/>
  <c r="E475" i="1" s="1"/>
  <c r="Z474" i="1"/>
  <c r="P474" i="1" s="1"/>
  <c r="X474" i="1"/>
  <c r="E474" i="1" s="1"/>
  <c r="Z473" i="1"/>
  <c r="P473" i="1" s="1"/>
  <c r="X473" i="1"/>
  <c r="E473" i="1" s="1"/>
  <c r="Z472" i="1"/>
  <c r="P472" i="1" s="1"/>
  <c r="X472" i="1"/>
  <c r="E472" i="1" s="1"/>
  <c r="Z471" i="1"/>
  <c r="P471" i="1" s="1"/>
  <c r="X471" i="1"/>
  <c r="E471" i="1" s="1"/>
  <c r="Z470" i="1"/>
  <c r="P470" i="1" s="1"/>
  <c r="X470" i="1"/>
  <c r="E470" i="1" s="1"/>
  <c r="Z469" i="1"/>
  <c r="P469" i="1" s="1"/>
  <c r="X469" i="1"/>
  <c r="E469" i="1" s="1"/>
  <c r="Z468" i="1"/>
  <c r="P468" i="1" s="1"/>
  <c r="X468" i="1"/>
  <c r="E468" i="1" s="1"/>
  <c r="Z467" i="1"/>
  <c r="P467" i="1" s="1"/>
  <c r="X467" i="1"/>
  <c r="E467" i="1" s="1"/>
  <c r="Z466" i="1"/>
  <c r="P466" i="1" s="1"/>
  <c r="X466" i="1"/>
  <c r="E466" i="1" s="1"/>
  <c r="Z465" i="1"/>
  <c r="P465" i="1" s="1"/>
  <c r="X465" i="1"/>
  <c r="E465" i="1" s="1"/>
  <c r="Z464" i="1"/>
  <c r="P464" i="1" s="1"/>
  <c r="X464" i="1"/>
  <c r="E464" i="1" s="1"/>
  <c r="Z463" i="1"/>
  <c r="P463" i="1" s="1"/>
  <c r="X463" i="1"/>
  <c r="E463" i="1" s="1"/>
  <c r="Z462" i="1"/>
  <c r="P462" i="1" s="1"/>
  <c r="X462" i="1"/>
  <c r="E462" i="1" s="1"/>
  <c r="Z461" i="1"/>
  <c r="P461" i="1" s="1"/>
  <c r="X461" i="1"/>
  <c r="E461" i="1" s="1"/>
  <c r="Z460" i="1"/>
  <c r="P460" i="1" s="1"/>
  <c r="X460" i="1"/>
  <c r="E460" i="1" s="1"/>
  <c r="Z459" i="1"/>
  <c r="P459" i="1" s="1"/>
  <c r="X459" i="1"/>
  <c r="E459" i="1" s="1"/>
  <c r="Z458" i="1"/>
  <c r="P458" i="1" s="1"/>
  <c r="X458" i="1"/>
  <c r="E458" i="1" s="1"/>
  <c r="Z457" i="1"/>
  <c r="P457" i="1" s="1"/>
  <c r="X457" i="1"/>
  <c r="E457" i="1" s="1"/>
  <c r="Z456" i="1"/>
  <c r="P456" i="1" s="1"/>
  <c r="X456" i="1"/>
  <c r="E456" i="1" s="1"/>
  <c r="Z455" i="1"/>
  <c r="P455" i="1" s="1"/>
  <c r="X455" i="1"/>
  <c r="E455" i="1" s="1"/>
  <c r="Z454" i="1"/>
  <c r="P454" i="1" s="1"/>
  <c r="X454" i="1"/>
  <c r="E454" i="1" s="1"/>
  <c r="Z453" i="1"/>
  <c r="P453" i="1" s="1"/>
  <c r="X453" i="1"/>
  <c r="E453" i="1" s="1"/>
  <c r="Z452" i="1"/>
  <c r="P452" i="1" s="1"/>
  <c r="X452" i="1"/>
  <c r="E452" i="1" s="1"/>
  <c r="Z451" i="1"/>
  <c r="P451" i="1" s="1"/>
  <c r="X451" i="1"/>
  <c r="E451" i="1" s="1"/>
  <c r="Z450" i="1"/>
  <c r="P450" i="1" s="1"/>
  <c r="X450" i="1"/>
  <c r="E450" i="1" s="1"/>
  <c r="Z449" i="1"/>
  <c r="P449" i="1" s="1"/>
  <c r="X449" i="1"/>
  <c r="E449" i="1" s="1"/>
  <c r="Z448" i="1"/>
  <c r="P448" i="1" s="1"/>
  <c r="X448" i="1"/>
  <c r="E448" i="1" s="1"/>
  <c r="Z447" i="1"/>
  <c r="P447" i="1" s="1"/>
  <c r="X447" i="1"/>
  <c r="E447" i="1" s="1"/>
  <c r="Z446" i="1"/>
  <c r="P446" i="1" s="1"/>
  <c r="X446" i="1"/>
  <c r="E446" i="1" s="1"/>
  <c r="Z445" i="1"/>
  <c r="P445" i="1" s="1"/>
  <c r="X445" i="1"/>
  <c r="E445" i="1" s="1"/>
  <c r="Z444" i="1"/>
  <c r="P444" i="1" s="1"/>
  <c r="X444" i="1"/>
  <c r="E444" i="1" s="1"/>
  <c r="Z443" i="1"/>
  <c r="P443" i="1" s="1"/>
  <c r="X443" i="1"/>
  <c r="E443" i="1" s="1"/>
  <c r="Z442" i="1"/>
  <c r="P442" i="1" s="1"/>
  <c r="X442" i="1"/>
  <c r="E442" i="1" s="1"/>
  <c r="Z441" i="1"/>
  <c r="P441" i="1" s="1"/>
  <c r="X441" i="1"/>
  <c r="E441" i="1" s="1"/>
  <c r="Z440" i="1"/>
  <c r="P440" i="1" s="1"/>
  <c r="X440" i="1"/>
  <c r="E440" i="1" s="1"/>
  <c r="Z439" i="1"/>
  <c r="P439" i="1" s="1"/>
  <c r="X439" i="1"/>
  <c r="E439" i="1" s="1"/>
  <c r="Z438" i="1"/>
  <c r="P438" i="1" s="1"/>
  <c r="X438" i="1"/>
  <c r="E438" i="1" s="1"/>
  <c r="Z437" i="1"/>
  <c r="P437" i="1" s="1"/>
  <c r="X437" i="1"/>
  <c r="E437" i="1" s="1"/>
  <c r="Z436" i="1"/>
  <c r="P436" i="1" s="1"/>
  <c r="X436" i="1"/>
  <c r="E436" i="1" s="1"/>
  <c r="Z435" i="1"/>
  <c r="P435" i="1" s="1"/>
  <c r="X435" i="1"/>
  <c r="E435" i="1" s="1"/>
  <c r="Z434" i="1"/>
  <c r="P434" i="1" s="1"/>
  <c r="X434" i="1"/>
  <c r="E434" i="1" s="1"/>
  <c r="Z433" i="1"/>
  <c r="P433" i="1" s="1"/>
  <c r="X433" i="1"/>
  <c r="E433" i="1" s="1"/>
  <c r="Z432" i="1"/>
  <c r="P432" i="1" s="1"/>
  <c r="X432" i="1"/>
  <c r="E432" i="1" s="1"/>
  <c r="Z431" i="1"/>
  <c r="P431" i="1" s="1"/>
  <c r="X431" i="1"/>
  <c r="E431" i="1" s="1"/>
  <c r="Z430" i="1"/>
  <c r="P430" i="1" s="1"/>
  <c r="X430" i="1"/>
  <c r="E430" i="1" s="1"/>
  <c r="Z429" i="1"/>
  <c r="P429" i="1" s="1"/>
  <c r="X429" i="1"/>
  <c r="E429" i="1" s="1"/>
  <c r="Z428" i="1"/>
  <c r="P428" i="1" s="1"/>
  <c r="X428" i="1"/>
  <c r="E428" i="1" s="1"/>
  <c r="Z427" i="1"/>
  <c r="P427" i="1" s="1"/>
  <c r="X427" i="1"/>
  <c r="E427" i="1" s="1"/>
  <c r="Z426" i="1"/>
  <c r="P426" i="1" s="1"/>
  <c r="X426" i="1"/>
  <c r="E426" i="1" s="1"/>
  <c r="Z425" i="1"/>
  <c r="P425" i="1" s="1"/>
  <c r="X425" i="1"/>
  <c r="E425" i="1" s="1"/>
  <c r="Z424" i="1"/>
  <c r="P424" i="1" s="1"/>
  <c r="X424" i="1"/>
  <c r="E424" i="1" s="1"/>
  <c r="Z423" i="1"/>
  <c r="P423" i="1" s="1"/>
  <c r="X423" i="1"/>
  <c r="E423" i="1" s="1"/>
  <c r="Z422" i="1"/>
  <c r="P422" i="1" s="1"/>
  <c r="X422" i="1"/>
  <c r="E422" i="1" s="1"/>
  <c r="Z421" i="1"/>
  <c r="P421" i="1" s="1"/>
  <c r="X421" i="1"/>
  <c r="E421" i="1" s="1"/>
  <c r="Z420" i="1"/>
  <c r="P420" i="1" s="1"/>
  <c r="X420" i="1"/>
  <c r="E420" i="1" s="1"/>
  <c r="Z419" i="1"/>
  <c r="P419" i="1" s="1"/>
  <c r="X419" i="1"/>
  <c r="E419" i="1" s="1"/>
  <c r="Z418" i="1"/>
  <c r="P418" i="1" s="1"/>
  <c r="X418" i="1"/>
  <c r="E418" i="1" s="1"/>
  <c r="Z417" i="1"/>
  <c r="P417" i="1" s="1"/>
  <c r="X417" i="1"/>
  <c r="E417" i="1" s="1"/>
  <c r="Z416" i="1"/>
  <c r="P416" i="1" s="1"/>
  <c r="X416" i="1"/>
  <c r="E416" i="1" s="1"/>
  <c r="Z415" i="1"/>
  <c r="P415" i="1" s="1"/>
  <c r="X415" i="1"/>
  <c r="E415" i="1" s="1"/>
  <c r="Z414" i="1"/>
  <c r="P414" i="1" s="1"/>
  <c r="X414" i="1"/>
  <c r="E414" i="1" s="1"/>
  <c r="Z413" i="1"/>
  <c r="P413" i="1" s="1"/>
  <c r="X413" i="1"/>
  <c r="E413" i="1" s="1"/>
  <c r="Z412" i="1"/>
  <c r="P412" i="1" s="1"/>
  <c r="X412" i="1"/>
  <c r="E412" i="1" s="1"/>
  <c r="Z411" i="1"/>
  <c r="P411" i="1" s="1"/>
  <c r="X411" i="1"/>
  <c r="E411" i="1" s="1"/>
  <c r="Z410" i="1"/>
  <c r="P410" i="1" s="1"/>
  <c r="X410" i="1"/>
  <c r="E410" i="1" s="1"/>
  <c r="Z409" i="1"/>
  <c r="P409" i="1" s="1"/>
  <c r="X409" i="1"/>
  <c r="E409" i="1" s="1"/>
  <c r="Z408" i="1"/>
  <c r="P408" i="1" s="1"/>
  <c r="X408" i="1"/>
  <c r="E408" i="1" s="1"/>
  <c r="Z407" i="1"/>
  <c r="P407" i="1" s="1"/>
  <c r="X407" i="1"/>
  <c r="E407" i="1" s="1"/>
  <c r="Z406" i="1"/>
  <c r="P406" i="1" s="1"/>
  <c r="X406" i="1"/>
  <c r="E406" i="1" s="1"/>
  <c r="Z405" i="1"/>
  <c r="P405" i="1" s="1"/>
  <c r="X405" i="1"/>
  <c r="E405" i="1" s="1"/>
  <c r="Z404" i="1"/>
  <c r="P404" i="1" s="1"/>
  <c r="X404" i="1"/>
  <c r="E404" i="1" s="1"/>
  <c r="Z403" i="1"/>
  <c r="P403" i="1" s="1"/>
  <c r="X403" i="1"/>
  <c r="E403" i="1" s="1"/>
  <c r="Z402" i="1"/>
  <c r="P402" i="1" s="1"/>
  <c r="X402" i="1"/>
  <c r="E402" i="1" s="1"/>
  <c r="Z401" i="1"/>
  <c r="P401" i="1" s="1"/>
  <c r="X401" i="1"/>
  <c r="E401" i="1" s="1"/>
  <c r="Z400" i="1"/>
  <c r="P400" i="1" s="1"/>
  <c r="X400" i="1"/>
  <c r="E400" i="1" s="1"/>
  <c r="Z399" i="1"/>
  <c r="P399" i="1" s="1"/>
  <c r="X399" i="1"/>
  <c r="E399" i="1" s="1"/>
  <c r="Z398" i="1"/>
  <c r="P398" i="1" s="1"/>
  <c r="X398" i="1"/>
  <c r="E398" i="1" s="1"/>
  <c r="Z397" i="1"/>
  <c r="P397" i="1" s="1"/>
  <c r="X397" i="1"/>
  <c r="E397" i="1" s="1"/>
  <c r="Z396" i="1"/>
  <c r="P396" i="1" s="1"/>
  <c r="X396" i="1"/>
  <c r="E396" i="1" s="1"/>
  <c r="Z395" i="1"/>
  <c r="P395" i="1" s="1"/>
  <c r="X395" i="1"/>
  <c r="E395" i="1" s="1"/>
  <c r="Z394" i="1"/>
  <c r="P394" i="1" s="1"/>
  <c r="X394" i="1"/>
  <c r="E394" i="1" s="1"/>
  <c r="Z393" i="1"/>
  <c r="P393" i="1" s="1"/>
  <c r="X393" i="1"/>
  <c r="E393" i="1" s="1"/>
  <c r="Z392" i="1"/>
  <c r="P392" i="1" s="1"/>
  <c r="X392" i="1"/>
  <c r="E392" i="1" s="1"/>
  <c r="Z391" i="1"/>
  <c r="P391" i="1" s="1"/>
  <c r="X391" i="1"/>
  <c r="E391" i="1" s="1"/>
  <c r="Z390" i="1"/>
  <c r="P390" i="1" s="1"/>
  <c r="X390" i="1"/>
  <c r="E390" i="1" s="1"/>
  <c r="Z389" i="1"/>
  <c r="P389" i="1" s="1"/>
  <c r="X389" i="1"/>
  <c r="E389" i="1" s="1"/>
  <c r="Z388" i="1"/>
  <c r="P388" i="1" s="1"/>
  <c r="X388" i="1"/>
  <c r="E388" i="1" s="1"/>
  <c r="Z387" i="1"/>
  <c r="P387" i="1" s="1"/>
  <c r="X387" i="1"/>
  <c r="E387" i="1" s="1"/>
  <c r="Z386" i="1"/>
  <c r="P386" i="1" s="1"/>
  <c r="X386" i="1"/>
  <c r="E386" i="1" s="1"/>
  <c r="Z385" i="1"/>
  <c r="P385" i="1" s="1"/>
  <c r="X385" i="1"/>
  <c r="E385" i="1" s="1"/>
  <c r="Z384" i="1"/>
  <c r="P384" i="1" s="1"/>
  <c r="X384" i="1"/>
  <c r="E384" i="1" s="1"/>
  <c r="Z383" i="1"/>
  <c r="P383" i="1" s="1"/>
  <c r="X383" i="1"/>
  <c r="E383" i="1" s="1"/>
  <c r="Z382" i="1"/>
  <c r="P382" i="1" s="1"/>
  <c r="X382" i="1"/>
  <c r="E382" i="1" s="1"/>
  <c r="Z381" i="1"/>
  <c r="P381" i="1" s="1"/>
  <c r="X381" i="1"/>
  <c r="E381" i="1" s="1"/>
  <c r="Z380" i="1"/>
  <c r="P380" i="1" s="1"/>
  <c r="X380" i="1"/>
  <c r="E380" i="1" s="1"/>
  <c r="Z379" i="1"/>
  <c r="P379" i="1" s="1"/>
  <c r="X379" i="1"/>
  <c r="E379" i="1" s="1"/>
  <c r="Z378" i="1"/>
  <c r="P378" i="1" s="1"/>
  <c r="X378" i="1"/>
  <c r="E378" i="1" s="1"/>
  <c r="Z377" i="1"/>
  <c r="P377" i="1" s="1"/>
  <c r="X377" i="1"/>
  <c r="E377" i="1" s="1"/>
  <c r="Z376" i="1"/>
  <c r="P376" i="1" s="1"/>
  <c r="X376" i="1"/>
  <c r="E376" i="1" s="1"/>
  <c r="Z375" i="1"/>
  <c r="P375" i="1" s="1"/>
  <c r="X375" i="1"/>
  <c r="E375" i="1" s="1"/>
  <c r="Z374" i="1"/>
  <c r="P374" i="1" s="1"/>
  <c r="X374" i="1"/>
  <c r="E374" i="1" s="1"/>
  <c r="Z373" i="1"/>
  <c r="P373" i="1" s="1"/>
  <c r="X373" i="1"/>
  <c r="E373" i="1" s="1"/>
  <c r="Z372" i="1"/>
  <c r="P372" i="1" s="1"/>
  <c r="X372" i="1"/>
  <c r="E372" i="1" s="1"/>
  <c r="Z371" i="1"/>
  <c r="P371" i="1" s="1"/>
  <c r="X371" i="1"/>
  <c r="E371" i="1" s="1"/>
  <c r="Z370" i="1"/>
  <c r="P370" i="1" s="1"/>
  <c r="X370" i="1"/>
  <c r="E370" i="1" s="1"/>
  <c r="Z369" i="1"/>
  <c r="P369" i="1" s="1"/>
  <c r="X369" i="1"/>
  <c r="E369" i="1" s="1"/>
  <c r="Z368" i="1"/>
  <c r="P368" i="1" s="1"/>
  <c r="X368" i="1"/>
  <c r="E368" i="1" s="1"/>
  <c r="Z367" i="1"/>
  <c r="P367" i="1" s="1"/>
  <c r="X367" i="1"/>
  <c r="E367" i="1" s="1"/>
  <c r="Z366" i="1"/>
  <c r="P366" i="1" s="1"/>
  <c r="X366" i="1"/>
  <c r="E366" i="1" s="1"/>
  <c r="Z365" i="1"/>
  <c r="P365" i="1" s="1"/>
  <c r="X365" i="1"/>
  <c r="E365" i="1" s="1"/>
  <c r="Z364" i="1"/>
  <c r="P364" i="1" s="1"/>
  <c r="X364" i="1"/>
  <c r="E364" i="1" s="1"/>
  <c r="Z363" i="1"/>
  <c r="P363" i="1" s="1"/>
  <c r="X363" i="1"/>
  <c r="E363" i="1" s="1"/>
  <c r="Z362" i="1"/>
  <c r="P362" i="1" s="1"/>
  <c r="X362" i="1"/>
  <c r="E362" i="1" s="1"/>
  <c r="Z361" i="1"/>
  <c r="P361" i="1" s="1"/>
  <c r="X361" i="1"/>
  <c r="E361" i="1" s="1"/>
  <c r="Z360" i="1"/>
  <c r="P360" i="1" s="1"/>
  <c r="X360" i="1"/>
  <c r="E360" i="1" s="1"/>
  <c r="Z359" i="1"/>
  <c r="P359" i="1" s="1"/>
  <c r="X359" i="1"/>
  <c r="E359" i="1" s="1"/>
  <c r="Z358" i="1"/>
  <c r="P358" i="1" s="1"/>
  <c r="X358" i="1"/>
  <c r="E358" i="1" s="1"/>
  <c r="Z357" i="1"/>
  <c r="P357" i="1" s="1"/>
  <c r="X357" i="1"/>
  <c r="E357" i="1" s="1"/>
  <c r="Z356" i="1"/>
  <c r="P356" i="1" s="1"/>
  <c r="X356" i="1"/>
  <c r="E356" i="1" s="1"/>
  <c r="Z355" i="1"/>
  <c r="P355" i="1" s="1"/>
  <c r="X355" i="1"/>
  <c r="E355" i="1" s="1"/>
  <c r="Z354" i="1"/>
  <c r="P354" i="1" s="1"/>
  <c r="X354" i="1"/>
  <c r="E354" i="1" s="1"/>
  <c r="Z353" i="1"/>
  <c r="P353" i="1" s="1"/>
  <c r="X353" i="1"/>
  <c r="E353" i="1" s="1"/>
  <c r="Z352" i="1"/>
  <c r="P352" i="1" s="1"/>
  <c r="X352" i="1"/>
  <c r="E352" i="1" s="1"/>
  <c r="Z351" i="1"/>
  <c r="P351" i="1" s="1"/>
  <c r="X351" i="1"/>
  <c r="E351" i="1" s="1"/>
  <c r="Z350" i="1"/>
  <c r="P350" i="1" s="1"/>
  <c r="X350" i="1"/>
  <c r="E350" i="1" s="1"/>
  <c r="Z349" i="1"/>
  <c r="P349" i="1" s="1"/>
  <c r="X349" i="1"/>
  <c r="E349" i="1" s="1"/>
  <c r="Z348" i="1"/>
  <c r="P348" i="1" s="1"/>
  <c r="X348" i="1"/>
  <c r="E348" i="1" s="1"/>
  <c r="Z347" i="1"/>
  <c r="P347" i="1" s="1"/>
  <c r="X347" i="1"/>
  <c r="E347" i="1" s="1"/>
  <c r="Z346" i="1"/>
  <c r="P346" i="1" s="1"/>
  <c r="X346" i="1"/>
  <c r="E346" i="1" s="1"/>
  <c r="Z345" i="1"/>
  <c r="P345" i="1" s="1"/>
  <c r="X345" i="1"/>
  <c r="E345" i="1" s="1"/>
  <c r="Z344" i="1"/>
  <c r="P344" i="1" s="1"/>
  <c r="X344" i="1"/>
  <c r="E344" i="1" s="1"/>
  <c r="Z343" i="1"/>
  <c r="P343" i="1" s="1"/>
  <c r="X343" i="1"/>
  <c r="E343" i="1" s="1"/>
  <c r="Z342" i="1"/>
  <c r="P342" i="1" s="1"/>
  <c r="X342" i="1"/>
  <c r="E342" i="1" s="1"/>
  <c r="Z341" i="1"/>
  <c r="P341" i="1" s="1"/>
  <c r="X341" i="1"/>
  <c r="E341" i="1" s="1"/>
  <c r="Z340" i="1"/>
  <c r="P340" i="1" s="1"/>
  <c r="X340" i="1"/>
  <c r="E340" i="1" s="1"/>
  <c r="Z339" i="1"/>
  <c r="P339" i="1" s="1"/>
  <c r="X339" i="1"/>
  <c r="E339" i="1" s="1"/>
  <c r="Z338" i="1"/>
  <c r="P338" i="1" s="1"/>
  <c r="X338" i="1"/>
  <c r="E338" i="1" s="1"/>
  <c r="Z337" i="1"/>
  <c r="P337" i="1" s="1"/>
  <c r="X337" i="1"/>
  <c r="E337" i="1" s="1"/>
  <c r="Z336" i="1"/>
  <c r="P336" i="1" s="1"/>
  <c r="X336" i="1"/>
  <c r="E336" i="1" s="1"/>
  <c r="Z335" i="1"/>
  <c r="P335" i="1" s="1"/>
  <c r="X335" i="1"/>
  <c r="E335" i="1" s="1"/>
  <c r="Z334" i="1"/>
  <c r="P334" i="1" s="1"/>
  <c r="X334" i="1"/>
  <c r="E334" i="1" s="1"/>
  <c r="Z333" i="1"/>
  <c r="P333" i="1" s="1"/>
  <c r="X333" i="1"/>
  <c r="E333" i="1" s="1"/>
  <c r="Z332" i="1"/>
  <c r="P332" i="1" s="1"/>
  <c r="X332" i="1"/>
  <c r="E332" i="1" s="1"/>
  <c r="Z331" i="1"/>
  <c r="P331" i="1" s="1"/>
  <c r="X331" i="1"/>
  <c r="E331" i="1" s="1"/>
  <c r="Z330" i="1"/>
  <c r="P330" i="1" s="1"/>
  <c r="X330" i="1"/>
  <c r="E330" i="1" s="1"/>
  <c r="Z329" i="1"/>
  <c r="P329" i="1" s="1"/>
  <c r="X329" i="1"/>
  <c r="E329" i="1" s="1"/>
  <c r="Z328" i="1"/>
  <c r="P328" i="1" s="1"/>
  <c r="X328" i="1"/>
  <c r="E328" i="1" s="1"/>
  <c r="Z327" i="1"/>
  <c r="P327" i="1" s="1"/>
  <c r="X327" i="1"/>
  <c r="E327" i="1" s="1"/>
  <c r="Z326" i="1"/>
  <c r="P326" i="1" s="1"/>
  <c r="X326" i="1"/>
  <c r="E326" i="1" s="1"/>
  <c r="Z325" i="1"/>
  <c r="P325" i="1" s="1"/>
  <c r="X325" i="1"/>
  <c r="E325" i="1" s="1"/>
  <c r="Z324" i="1"/>
  <c r="P324" i="1" s="1"/>
  <c r="X324" i="1"/>
  <c r="E324" i="1" s="1"/>
  <c r="Z323" i="1"/>
  <c r="P323" i="1" s="1"/>
  <c r="X323" i="1"/>
  <c r="E323" i="1" s="1"/>
  <c r="Z322" i="1"/>
  <c r="P322" i="1" s="1"/>
  <c r="X322" i="1"/>
  <c r="E322" i="1" s="1"/>
  <c r="Z321" i="1"/>
  <c r="P321" i="1" s="1"/>
  <c r="X321" i="1"/>
  <c r="E321" i="1" s="1"/>
  <c r="Z320" i="1"/>
  <c r="P320" i="1" s="1"/>
  <c r="X320" i="1"/>
  <c r="E320" i="1" s="1"/>
  <c r="Z319" i="1"/>
  <c r="P319" i="1" s="1"/>
  <c r="X319" i="1"/>
  <c r="E319" i="1" s="1"/>
  <c r="Z318" i="1"/>
  <c r="P318" i="1" s="1"/>
  <c r="X318" i="1"/>
  <c r="E318" i="1" s="1"/>
  <c r="Z317" i="1"/>
  <c r="P317" i="1" s="1"/>
  <c r="X317" i="1"/>
  <c r="E317" i="1" s="1"/>
  <c r="Z316" i="1"/>
  <c r="P316" i="1" s="1"/>
  <c r="X316" i="1"/>
  <c r="E316" i="1" s="1"/>
  <c r="Z315" i="1"/>
  <c r="P315" i="1" s="1"/>
  <c r="X315" i="1"/>
  <c r="E315" i="1" s="1"/>
  <c r="Z314" i="1"/>
  <c r="P314" i="1" s="1"/>
  <c r="X314" i="1"/>
  <c r="E314" i="1" s="1"/>
  <c r="Z313" i="1"/>
  <c r="P313" i="1" s="1"/>
  <c r="X313" i="1"/>
  <c r="E313" i="1" s="1"/>
  <c r="Z312" i="1"/>
  <c r="P312" i="1" s="1"/>
  <c r="X312" i="1"/>
  <c r="E312" i="1" s="1"/>
  <c r="Z311" i="1"/>
  <c r="P311" i="1" s="1"/>
  <c r="X311" i="1"/>
  <c r="E311" i="1" s="1"/>
  <c r="Z310" i="1"/>
  <c r="P310" i="1" s="1"/>
  <c r="X310" i="1"/>
  <c r="E310" i="1" s="1"/>
  <c r="Z309" i="1"/>
  <c r="P309" i="1" s="1"/>
  <c r="X309" i="1"/>
  <c r="E309" i="1" s="1"/>
  <c r="Z308" i="1"/>
  <c r="P308" i="1" s="1"/>
  <c r="X308" i="1"/>
  <c r="E308" i="1" s="1"/>
  <c r="Z307" i="1"/>
  <c r="P307" i="1" s="1"/>
  <c r="X307" i="1"/>
  <c r="E307" i="1" s="1"/>
  <c r="Z306" i="1"/>
  <c r="P306" i="1" s="1"/>
  <c r="X306" i="1"/>
  <c r="E306" i="1" s="1"/>
  <c r="Z305" i="1"/>
  <c r="P305" i="1" s="1"/>
  <c r="X305" i="1"/>
  <c r="E305" i="1" s="1"/>
  <c r="Z304" i="1"/>
  <c r="P304" i="1" s="1"/>
  <c r="X304" i="1"/>
  <c r="E304" i="1" s="1"/>
  <c r="Z303" i="1"/>
  <c r="P303" i="1" s="1"/>
  <c r="X303" i="1"/>
  <c r="E303" i="1" s="1"/>
  <c r="Z302" i="1"/>
  <c r="P302" i="1" s="1"/>
  <c r="X302" i="1"/>
  <c r="E302" i="1" s="1"/>
  <c r="Z301" i="1"/>
  <c r="P301" i="1" s="1"/>
  <c r="X301" i="1"/>
  <c r="E301" i="1" s="1"/>
  <c r="Z300" i="1"/>
  <c r="P300" i="1" s="1"/>
  <c r="X300" i="1"/>
  <c r="E300" i="1" s="1"/>
  <c r="Z299" i="1"/>
  <c r="P299" i="1" s="1"/>
  <c r="X299" i="1"/>
  <c r="E299" i="1" s="1"/>
  <c r="Z298" i="1"/>
  <c r="P298" i="1" s="1"/>
  <c r="X298" i="1"/>
  <c r="E298" i="1" s="1"/>
  <c r="Z297" i="1"/>
  <c r="P297" i="1" s="1"/>
  <c r="X297" i="1"/>
  <c r="E297" i="1" s="1"/>
  <c r="Z296" i="1"/>
  <c r="P296" i="1" s="1"/>
  <c r="X296" i="1"/>
  <c r="E296" i="1" s="1"/>
  <c r="Z295" i="1"/>
  <c r="P295" i="1" s="1"/>
  <c r="X295" i="1"/>
  <c r="E295" i="1" s="1"/>
  <c r="Z294" i="1"/>
  <c r="P294" i="1" s="1"/>
  <c r="X294" i="1"/>
  <c r="E294" i="1" s="1"/>
  <c r="Z293" i="1"/>
  <c r="P293" i="1" s="1"/>
  <c r="X293" i="1"/>
  <c r="E293" i="1" s="1"/>
  <c r="Z292" i="1"/>
  <c r="P292" i="1" s="1"/>
  <c r="X292" i="1"/>
  <c r="E292" i="1" s="1"/>
  <c r="Z291" i="1"/>
  <c r="P291" i="1" s="1"/>
  <c r="X291" i="1"/>
  <c r="E291" i="1" s="1"/>
  <c r="Z290" i="1"/>
  <c r="P290" i="1" s="1"/>
  <c r="X290" i="1"/>
  <c r="E290" i="1" s="1"/>
  <c r="Z289" i="1"/>
  <c r="P289" i="1" s="1"/>
  <c r="X289" i="1"/>
  <c r="E289" i="1" s="1"/>
  <c r="Z288" i="1"/>
  <c r="P288" i="1" s="1"/>
  <c r="X288" i="1"/>
  <c r="E288" i="1" s="1"/>
  <c r="Z287" i="1"/>
  <c r="P287" i="1" s="1"/>
  <c r="X287" i="1"/>
  <c r="E287" i="1" s="1"/>
  <c r="Z286" i="1"/>
  <c r="P286" i="1" s="1"/>
  <c r="X286" i="1"/>
  <c r="E286" i="1" s="1"/>
  <c r="Z285" i="1"/>
  <c r="P285" i="1" s="1"/>
  <c r="X285" i="1"/>
  <c r="E285" i="1" s="1"/>
  <c r="Z284" i="1"/>
  <c r="P284" i="1" s="1"/>
  <c r="X284" i="1"/>
  <c r="E284" i="1" s="1"/>
  <c r="Z283" i="1"/>
  <c r="P283" i="1" s="1"/>
  <c r="X283" i="1"/>
  <c r="E283" i="1" s="1"/>
  <c r="Z282" i="1"/>
  <c r="P282" i="1" s="1"/>
  <c r="X282" i="1"/>
  <c r="E282" i="1" s="1"/>
  <c r="Z281" i="1"/>
  <c r="P281" i="1" s="1"/>
  <c r="X281" i="1"/>
  <c r="E281" i="1" s="1"/>
  <c r="Z280" i="1"/>
  <c r="P280" i="1" s="1"/>
  <c r="X280" i="1"/>
  <c r="E280" i="1" s="1"/>
  <c r="Z279" i="1"/>
  <c r="P279" i="1" s="1"/>
  <c r="X279" i="1"/>
  <c r="E279" i="1" s="1"/>
  <c r="Z278" i="1"/>
  <c r="P278" i="1" s="1"/>
  <c r="X278" i="1"/>
  <c r="E278" i="1" s="1"/>
  <c r="Z277" i="1"/>
  <c r="P277" i="1" s="1"/>
  <c r="X277" i="1"/>
  <c r="E277" i="1" s="1"/>
  <c r="Z276" i="1"/>
  <c r="P276" i="1" s="1"/>
  <c r="X276" i="1"/>
  <c r="E276" i="1" s="1"/>
  <c r="Z275" i="1"/>
  <c r="P275" i="1" s="1"/>
  <c r="X275" i="1"/>
  <c r="E275" i="1" s="1"/>
  <c r="Z274" i="1"/>
  <c r="P274" i="1" s="1"/>
  <c r="X274" i="1"/>
  <c r="E274" i="1" s="1"/>
  <c r="Z273" i="1"/>
  <c r="P273" i="1" s="1"/>
  <c r="X273" i="1"/>
  <c r="E273" i="1" s="1"/>
  <c r="Z272" i="1"/>
  <c r="P272" i="1" s="1"/>
  <c r="X272" i="1"/>
  <c r="E272" i="1" s="1"/>
  <c r="Z271" i="1"/>
  <c r="P271" i="1" s="1"/>
  <c r="X271" i="1"/>
  <c r="E271" i="1" s="1"/>
  <c r="Z270" i="1"/>
  <c r="P270" i="1" s="1"/>
  <c r="X270" i="1"/>
  <c r="E270" i="1" s="1"/>
  <c r="Z269" i="1"/>
  <c r="P269" i="1" s="1"/>
  <c r="X269" i="1"/>
  <c r="E269" i="1" s="1"/>
  <c r="Z268" i="1"/>
  <c r="P268" i="1" s="1"/>
  <c r="X268" i="1"/>
  <c r="E268" i="1" s="1"/>
  <c r="Z267" i="1"/>
  <c r="P267" i="1" s="1"/>
  <c r="X267" i="1"/>
  <c r="E267" i="1" s="1"/>
  <c r="Z266" i="1"/>
  <c r="P266" i="1" s="1"/>
  <c r="X266" i="1"/>
  <c r="E266" i="1" s="1"/>
  <c r="Z265" i="1"/>
  <c r="P265" i="1" s="1"/>
  <c r="X265" i="1"/>
  <c r="E265" i="1" s="1"/>
  <c r="Z264" i="1"/>
  <c r="P264" i="1" s="1"/>
  <c r="X264" i="1"/>
  <c r="E264" i="1" s="1"/>
  <c r="Z263" i="1"/>
  <c r="P263" i="1" s="1"/>
  <c r="X263" i="1"/>
  <c r="E263" i="1" s="1"/>
  <c r="Z262" i="1"/>
  <c r="P262" i="1" s="1"/>
  <c r="X262" i="1"/>
  <c r="E262" i="1" s="1"/>
  <c r="Z261" i="1"/>
  <c r="P261" i="1" s="1"/>
  <c r="X261" i="1"/>
  <c r="E261" i="1" s="1"/>
  <c r="Z260" i="1"/>
  <c r="P260" i="1" s="1"/>
  <c r="X260" i="1"/>
  <c r="E260" i="1" s="1"/>
  <c r="Z259" i="1"/>
  <c r="P259" i="1" s="1"/>
  <c r="X259" i="1"/>
  <c r="E259" i="1" s="1"/>
  <c r="Z258" i="1"/>
  <c r="P258" i="1" s="1"/>
  <c r="X258" i="1"/>
  <c r="E258" i="1" s="1"/>
  <c r="Z257" i="1"/>
  <c r="P257" i="1" s="1"/>
  <c r="X257" i="1"/>
  <c r="E257" i="1" s="1"/>
  <c r="Z256" i="1"/>
  <c r="P256" i="1" s="1"/>
  <c r="X256" i="1"/>
  <c r="E256" i="1" s="1"/>
  <c r="Z255" i="1"/>
  <c r="P255" i="1" s="1"/>
  <c r="X255" i="1"/>
  <c r="E255" i="1" s="1"/>
  <c r="Z254" i="1"/>
  <c r="P254" i="1" s="1"/>
  <c r="X254" i="1"/>
  <c r="E254" i="1" s="1"/>
  <c r="Z253" i="1"/>
  <c r="P253" i="1" s="1"/>
  <c r="X253" i="1"/>
  <c r="E253" i="1" s="1"/>
  <c r="Z252" i="1"/>
  <c r="P252" i="1" s="1"/>
  <c r="X252" i="1"/>
  <c r="E252" i="1" s="1"/>
  <c r="Z251" i="1"/>
  <c r="P251" i="1" s="1"/>
  <c r="X251" i="1"/>
  <c r="E251" i="1" s="1"/>
  <c r="Z250" i="1"/>
  <c r="P250" i="1" s="1"/>
  <c r="X250" i="1"/>
  <c r="E250" i="1" s="1"/>
  <c r="Z249" i="1"/>
  <c r="P249" i="1" s="1"/>
  <c r="X249" i="1"/>
  <c r="E249" i="1" s="1"/>
  <c r="Z248" i="1"/>
  <c r="P248" i="1" s="1"/>
  <c r="X248" i="1"/>
  <c r="E248" i="1" s="1"/>
  <c r="Z247" i="1"/>
  <c r="P247" i="1" s="1"/>
  <c r="X247" i="1"/>
  <c r="E247" i="1" s="1"/>
  <c r="Z246" i="1"/>
  <c r="P246" i="1" s="1"/>
  <c r="X246" i="1"/>
  <c r="E246" i="1" s="1"/>
  <c r="Z245" i="1"/>
  <c r="P245" i="1" s="1"/>
  <c r="X245" i="1"/>
  <c r="E245" i="1" s="1"/>
  <c r="Z244" i="1"/>
  <c r="P244" i="1" s="1"/>
  <c r="X244" i="1"/>
  <c r="E244" i="1" s="1"/>
  <c r="Z243" i="1"/>
  <c r="P243" i="1" s="1"/>
  <c r="X243" i="1"/>
  <c r="E243" i="1" s="1"/>
  <c r="Z242" i="1"/>
  <c r="P242" i="1" s="1"/>
  <c r="X242" i="1"/>
  <c r="E242" i="1" s="1"/>
  <c r="Z241" i="1"/>
  <c r="P241" i="1" s="1"/>
  <c r="X241" i="1"/>
  <c r="E241" i="1" s="1"/>
  <c r="Z240" i="1"/>
  <c r="P240" i="1" s="1"/>
  <c r="X240" i="1"/>
  <c r="E240" i="1" s="1"/>
  <c r="Z239" i="1"/>
  <c r="P239" i="1" s="1"/>
  <c r="X239" i="1"/>
  <c r="E239" i="1" s="1"/>
  <c r="Z238" i="1"/>
  <c r="P238" i="1" s="1"/>
  <c r="X238" i="1"/>
  <c r="E238" i="1" s="1"/>
  <c r="Z237" i="1"/>
  <c r="P237" i="1" s="1"/>
  <c r="X237" i="1"/>
  <c r="E237" i="1" s="1"/>
  <c r="Z236" i="1"/>
  <c r="P236" i="1" s="1"/>
  <c r="X236" i="1"/>
  <c r="E236" i="1" s="1"/>
  <c r="Z235" i="1"/>
  <c r="P235" i="1" s="1"/>
  <c r="X235" i="1"/>
  <c r="E235" i="1" s="1"/>
  <c r="Z234" i="1"/>
  <c r="P234" i="1" s="1"/>
  <c r="X234" i="1"/>
  <c r="E234" i="1" s="1"/>
  <c r="Z233" i="1"/>
  <c r="P233" i="1" s="1"/>
  <c r="X233" i="1"/>
  <c r="E233" i="1" s="1"/>
  <c r="Z232" i="1"/>
  <c r="P232" i="1" s="1"/>
  <c r="X232" i="1"/>
  <c r="E232" i="1" s="1"/>
  <c r="Z231" i="1"/>
  <c r="P231" i="1" s="1"/>
  <c r="X231" i="1"/>
  <c r="E231" i="1" s="1"/>
  <c r="Z230" i="1"/>
  <c r="P230" i="1" s="1"/>
  <c r="X230" i="1"/>
  <c r="E230" i="1" s="1"/>
  <c r="Z229" i="1"/>
  <c r="P229" i="1" s="1"/>
  <c r="X229" i="1"/>
  <c r="E229" i="1" s="1"/>
  <c r="Z228" i="1"/>
  <c r="P228" i="1" s="1"/>
  <c r="X228" i="1"/>
  <c r="E228" i="1" s="1"/>
  <c r="Z227" i="1"/>
  <c r="P227" i="1" s="1"/>
  <c r="X227" i="1"/>
  <c r="E227" i="1" s="1"/>
  <c r="Z226" i="1"/>
  <c r="P226" i="1" s="1"/>
  <c r="X226" i="1"/>
  <c r="E226" i="1" s="1"/>
  <c r="Z225" i="1"/>
  <c r="P225" i="1" s="1"/>
  <c r="X225" i="1"/>
  <c r="E225" i="1" s="1"/>
  <c r="Z224" i="1"/>
  <c r="P224" i="1" s="1"/>
  <c r="X224" i="1"/>
  <c r="E224" i="1" s="1"/>
  <c r="Z223" i="1"/>
  <c r="P223" i="1" s="1"/>
  <c r="X223" i="1"/>
  <c r="E223" i="1" s="1"/>
  <c r="Z222" i="1"/>
  <c r="P222" i="1" s="1"/>
  <c r="X222" i="1"/>
  <c r="E222" i="1" s="1"/>
  <c r="Z221" i="1"/>
  <c r="P221" i="1" s="1"/>
  <c r="X221" i="1"/>
  <c r="E221" i="1" s="1"/>
  <c r="Z220" i="1"/>
  <c r="P220" i="1" s="1"/>
  <c r="X220" i="1"/>
  <c r="E220" i="1" s="1"/>
  <c r="Z219" i="1"/>
  <c r="P219" i="1" s="1"/>
  <c r="X219" i="1"/>
  <c r="E219" i="1" s="1"/>
  <c r="Z218" i="1"/>
  <c r="P218" i="1" s="1"/>
  <c r="X218" i="1"/>
  <c r="E218" i="1" s="1"/>
  <c r="Z217" i="1"/>
  <c r="P217" i="1" s="1"/>
  <c r="X217" i="1"/>
  <c r="E217" i="1" s="1"/>
  <c r="Z216" i="1"/>
  <c r="P216" i="1" s="1"/>
  <c r="X216" i="1"/>
  <c r="E216" i="1" s="1"/>
  <c r="Z215" i="1"/>
  <c r="P215" i="1" s="1"/>
  <c r="X215" i="1"/>
  <c r="E215" i="1" s="1"/>
  <c r="Z214" i="1"/>
  <c r="P214" i="1" s="1"/>
  <c r="X214" i="1"/>
  <c r="E214" i="1" s="1"/>
  <c r="Z213" i="1"/>
  <c r="P213" i="1" s="1"/>
  <c r="X213" i="1"/>
  <c r="E213" i="1" s="1"/>
  <c r="Z212" i="1"/>
  <c r="P212" i="1" s="1"/>
  <c r="X212" i="1"/>
  <c r="E212" i="1" s="1"/>
  <c r="Z211" i="1"/>
  <c r="P211" i="1" s="1"/>
  <c r="X211" i="1"/>
  <c r="E211" i="1" s="1"/>
  <c r="Z210" i="1"/>
  <c r="P210" i="1" s="1"/>
  <c r="X210" i="1"/>
  <c r="E210" i="1" s="1"/>
  <c r="Z209" i="1"/>
  <c r="P209" i="1" s="1"/>
  <c r="X209" i="1"/>
  <c r="E209" i="1" s="1"/>
  <c r="Z208" i="1"/>
  <c r="P208" i="1" s="1"/>
  <c r="X208" i="1"/>
  <c r="E208" i="1" s="1"/>
  <c r="Z207" i="1"/>
  <c r="P207" i="1" s="1"/>
  <c r="X207" i="1"/>
  <c r="E207" i="1" s="1"/>
  <c r="Z206" i="1"/>
  <c r="P206" i="1" s="1"/>
  <c r="X206" i="1"/>
  <c r="E206" i="1" s="1"/>
  <c r="Z205" i="1"/>
  <c r="P205" i="1" s="1"/>
  <c r="X205" i="1"/>
  <c r="E205" i="1" s="1"/>
  <c r="Z204" i="1"/>
  <c r="P204" i="1" s="1"/>
  <c r="X204" i="1"/>
  <c r="E204" i="1" s="1"/>
  <c r="Z203" i="1"/>
  <c r="P203" i="1" s="1"/>
  <c r="X203" i="1"/>
  <c r="E203" i="1" s="1"/>
  <c r="Z202" i="1"/>
  <c r="P202" i="1" s="1"/>
  <c r="X202" i="1"/>
  <c r="E202" i="1" s="1"/>
  <c r="Z201" i="1"/>
  <c r="P201" i="1" s="1"/>
  <c r="X201" i="1"/>
  <c r="E201" i="1" s="1"/>
  <c r="Z200" i="1"/>
  <c r="P200" i="1" s="1"/>
  <c r="X200" i="1"/>
  <c r="E200" i="1" s="1"/>
  <c r="Z199" i="1"/>
  <c r="P199" i="1" s="1"/>
  <c r="X199" i="1"/>
  <c r="E199" i="1" s="1"/>
  <c r="Z198" i="1"/>
  <c r="P198" i="1" s="1"/>
  <c r="X198" i="1"/>
  <c r="E198" i="1" s="1"/>
  <c r="Z197" i="1"/>
  <c r="P197" i="1" s="1"/>
  <c r="X197" i="1"/>
  <c r="E197" i="1" s="1"/>
  <c r="Z196" i="1"/>
  <c r="P196" i="1" s="1"/>
  <c r="X196" i="1"/>
  <c r="E196" i="1" s="1"/>
  <c r="Z195" i="1"/>
  <c r="P195" i="1" s="1"/>
  <c r="X195" i="1"/>
  <c r="E195" i="1" s="1"/>
  <c r="Z194" i="1"/>
  <c r="P194" i="1" s="1"/>
  <c r="X194" i="1"/>
  <c r="E194" i="1" s="1"/>
  <c r="Z193" i="1"/>
  <c r="P193" i="1" s="1"/>
  <c r="X193" i="1"/>
  <c r="E193" i="1" s="1"/>
  <c r="Z192" i="1"/>
  <c r="P192" i="1" s="1"/>
  <c r="X192" i="1"/>
  <c r="E192" i="1" s="1"/>
  <c r="Z191" i="1"/>
  <c r="P191" i="1" s="1"/>
  <c r="X191" i="1"/>
  <c r="E191" i="1" s="1"/>
  <c r="Z190" i="1"/>
  <c r="P190" i="1" s="1"/>
  <c r="X190" i="1"/>
  <c r="E190" i="1" s="1"/>
  <c r="Z189" i="1"/>
  <c r="P189" i="1" s="1"/>
  <c r="X189" i="1"/>
  <c r="E189" i="1" s="1"/>
  <c r="Z188" i="1"/>
  <c r="P188" i="1" s="1"/>
  <c r="X188" i="1"/>
  <c r="E188" i="1" s="1"/>
  <c r="Z187" i="1"/>
  <c r="P187" i="1" s="1"/>
  <c r="X187" i="1"/>
  <c r="E187" i="1" s="1"/>
  <c r="Z186" i="1"/>
  <c r="P186" i="1" s="1"/>
  <c r="X186" i="1"/>
  <c r="E186" i="1" s="1"/>
  <c r="Z185" i="1"/>
  <c r="P185" i="1" s="1"/>
  <c r="X185" i="1"/>
  <c r="E185" i="1" s="1"/>
  <c r="Z184" i="1"/>
  <c r="P184" i="1" s="1"/>
  <c r="X184" i="1"/>
  <c r="E184" i="1" s="1"/>
  <c r="Z183" i="1"/>
  <c r="P183" i="1" s="1"/>
  <c r="X183" i="1"/>
  <c r="E183" i="1" s="1"/>
  <c r="Z182" i="1"/>
  <c r="P182" i="1" s="1"/>
  <c r="X182" i="1"/>
  <c r="E182" i="1" s="1"/>
  <c r="Z181" i="1"/>
  <c r="P181" i="1" s="1"/>
  <c r="X181" i="1"/>
  <c r="E181" i="1" s="1"/>
  <c r="Z180" i="1"/>
  <c r="P180" i="1" s="1"/>
  <c r="X180" i="1"/>
  <c r="E180" i="1" s="1"/>
  <c r="Z179" i="1"/>
  <c r="P179" i="1" s="1"/>
  <c r="X179" i="1"/>
  <c r="E179" i="1" s="1"/>
  <c r="Z178" i="1"/>
  <c r="P178" i="1" s="1"/>
  <c r="X178" i="1"/>
  <c r="E178" i="1" s="1"/>
  <c r="Z177" i="1"/>
  <c r="P177" i="1" s="1"/>
  <c r="X177" i="1"/>
  <c r="E177" i="1" s="1"/>
  <c r="Z176" i="1"/>
  <c r="P176" i="1" s="1"/>
  <c r="X176" i="1"/>
  <c r="E176" i="1" s="1"/>
  <c r="Z175" i="1"/>
  <c r="P175" i="1" s="1"/>
  <c r="X175" i="1"/>
  <c r="E175" i="1" s="1"/>
  <c r="Z174" i="1"/>
  <c r="P174" i="1" s="1"/>
  <c r="X174" i="1"/>
  <c r="E174" i="1" s="1"/>
  <c r="Z173" i="1"/>
  <c r="P173" i="1" s="1"/>
  <c r="X173" i="1"/>
  <c r="E173" i="1" s="1"/>
  <c r="Z172" i="1"/>
  <c r="P172" i="1" s="1"/>
  <c r="X172" i="1"/>
  <c r="E172" i="1" s="1"/>
  <c r="Z171" i="1"/>
  <c r="P171" i="1" s="1"/>
  <c r="X171" i="1"/>
  <c r="E171" i="1" s="1"/>
  <c r="Z170" i="1"/>
  <c r="P170" i="1" s="1"/>
  <c r="X170" i="1"/>
  <c r="E170" i="1" s="1"/>
  <c r="Z169" i="1"/>
  <c r="P169" i="1" s="1"/>
  <c r="X169" i="1"/>
  <c r="E169" i="1" s="1"/>
  <c r="Z168" i="1"/>
  <c r="P168" i="1" s="1"/>
  <c r="X168" i="1"/>
  <c r="E168" i="1" s="1"/>
  <c r="Z167" i="1"/>
  <c r="P167" i="1" s="1"/>
  <c r="X167" i="1"/>
  <c r="E167" i="1" s="1"/>
  <c r="Z166" i="1"/>
  <c r="P166" i="1" s="1"/>
  <c r="X166" i="1"/>
  <c r="E166" i="1" s="1"/>
  <c r="Z165" i="1"/>
  <c r="P165" i="1" s="1"/>
  <c r="X165" i="1"/>
  <c r="E165" i="1" s="1"/>
  <c r="Z164" i="1"/>
  <c r="P164" i="1" s="1"/>
  <c r="X164" i="1"/>
  <c r="E164" i="1" s="1"/>
  <c r="Z163" i="1"/>
  <c r="P163" i="1" s="1"/>
  <c r="X163" i="1"/>
  <c r="E163" i="1" s="1"/>
  <c r="Z162" i="1"/>
  <c r="P162" i="1" s="1"/>
  <c r="X162" i="1"/>
  <c r="E162" i="1" s="1"/>
  <c r="Z161" i="1"/>
  <c r="P161" i="1" s="1"/>
  <c r="X161" i="1"/>
  <c r="E161" i="1" s="1"/>
  <c r="Z160" i="1"/>
  <c r="P160" i="1" s="1"/>
  <c r="X160" i="1"/>
  <c r="E160" i="1" s="1"/>
  <c r="Z159" i="1"/>
  <c r="P159" i="1" s="1"/>
  <c r="X159" i="1"/>
  <c r="E159" i="1" s="1"/>
  <c r="Z158" i="1"/>
  <c r="P158" i="1" s="1"/>
  <c r="X158" i="1"/>
  <c r="E158" i="1" s="1"/>
  <c r="Z157" i="1"/>
  <c r="P157" i="1" s="1"/>
  <c r="X157" i="1"/>
  <c r="E157" i="1" s="1"/>
  <c r="Z156" i="1"/>
  <c r="P156" i="1" s="1"/>
  <c r="X156" i="1"/>
  <c r="E156" i="1" s="1"/>
  <c r="Z155" i="1"/>
  <c r="P155" i="1" s="1"/>
  <c r="X155" i="1"/>
  <c r="E155" i="1" s="1"/>
  <c r="Z154" i="1"/>
  <c r="P154" i="1" s="1"/>
  <c r="X154" i="1"/>
  <c r="E154" i="1" s="1"/>
  <c r="Z153" i="1"/>
  <c r="P153" i="1" s="1"/>
  <c r="X153" i="1"/>
  <c r="E153" i="1" s="1"/>
  <c r="Z152" i="1"/>
  <c r="P152" i="1" s="1"/>
  <c r="X152" i="1"/>
  <c r="E152" i="1" s="1"/>
  <c r="Z151" i="1"/>
  <c r="P151" i="1" s="1"/>
  <c r="X151" i="1"/>
  <c r="E151" i="1" s="1"/>
  <c r="Z150" i="1"/>
  <c r="P150" i="1" s="1"/>
  <c r="X150" i="1"/>
  <c r="E150" i="1" s="1"/>
  <c r="Z149" i="1"/>
  <c r="P149" i="1" s="1"/>
  <c r="X149" i="1"/>
  <c r="E149" i="1" s="1"/>
  <c r="Z148" i="1"/>
  <c r="P148" i="1" s="1"/>
  <c r="X148" i="1"/>
  <c r="E148" i="1" s="1"/>
  <c r="Z147" i="1"/>
  <c r="P147" i="1" s="1"/>
  <c r="X147" i="1"/>
  <c r="E147" i="1" s="1"/>
  <c r="Z146" i="1"/>
  <c r="P146" i="1" s="1"/>
  <c r="X146" i="1"/>
  <c r="E146" i="1" s="1"/>
  <c r="Z145" i="1"/>
  <c r="P145" i="1" s="1"/>
  <c r="X145" i="1"/>
  <c r="E145" i="1" s="1"/>
  <c r="Z144" i="1"/>
  <c r="P144" i="1" s="1"/>
  <c r="X144" i="1"/>
  <c r="E144" i="1" s="1"/>
  <c r="Z143" i="1"/>
  <c r="P143" i="1" s="1"/>
  <c r="X143" i="1"/>
  <c r="E143" i="1" s="1"/>
  <c r="Z142" i="1"/>
  <c r="P142" i="1" s="1"/>
  <c r="X142" i="1"/>
  <c r="E142" i="1" s="1"/>
  <c r="Z141" i="1"/>
  <c r="P141" i="1" s="1"/>
  <c r="X141" i="1"/>
  <c r="E141" i="1" s="1"/>
  <c r="Z140" i="1"/>
  <c r="P140" i="1" s="1"/>
  <c r="X140" i="1"/>
  <c r="E140" i="1" s="1"/>
  <c r="Z139" i="1"/>
  <c r="P139" i="1" s="1"/>
  <c r="X139" i="1"/>
  <c r="E139" i="1" s="1"/>
  <c r="Z138" i="1"/>
  <c r="P138" i="1" s="1"/>
  <c r="X138" i="1"/>
  <c r="E138" i="1" s="1"/>
  <c r="Z137" i="1"/>
  <c r="P137" i="1" s="1"/>
  <c r="X137" i="1"/>
  <c r="E137" i="1" s="1"/>
  <c r="Z136" i="1"/>
  <c r="P136" i="1" s="1"/>
  <c r="X136" i="1"/>
  <c r="E136" i="1" s="1"/>
  <c r="Z135" i="1"/>
  <c r="P135" i="1" s="1"/>
  <c r="X135" i="1"/>
  <c r="E135" i="1" s="1"/>
  <c r="Z134" i="1"/>
  <c r="P134" i="1" s="1"/>
  <c r="X134" i="1"/>
  <c r="E134" i="1" s="1"/>
  <c r="Z133" i="1"/>
  <c r="P133" i="1" s="1"/>
  <c r="X133" i="1"/>
  <c r="E133" i="1" s="1"/>
  <c r="Z132" i="1"/>
  <c r="P132" i="1" s="1"/>
  <c r="X132" i="1"/>
  <c r="E132" i="1" s="1"/>
  <c r="Z131" i="1"/>
  <c r="P131" i="1" s="1"/>
  <c r="X131" i="1"/>
  <c r="E131" i="1" s="1"/>
  <c r="Z130" i="1"/>
  <c r="P130" i="1" s="1"/>
  <c r="X130" i="1"/>
  <c r="E130" i="1" s="1"/>
  <c r="Z129" i="1"/>
  <c r="P129" i="1" s="1"/>
  <c r="X129" i="1"/>
  <c r="E129" i="1" s="1"/>
  <c r="Z128" i="1"/>
  <c r="P128" i="1" s="1"/>
  <c r="X128" i="1"/>
  <c r="E128" i="1" s="1"/>
  <c r="Z127" i="1"/>
  <c r="P127" i="1" s="1"/>
  <c r="X127" i="1"/>
  <c r="E127" i="1" s="1"/>
  <c r="Z126" i="1"/>
  <c r="P126" i="1" s="1"/>
  <c r="X126" i="1"/>
  <c r="E126" i="1" s="1"/>
  <c r="Z125" i="1"/>
  <c r="P125" i="1" s="1"/>
  <c r="X125" i="1"/>
  <c r="E125" i="1" s="1"/>
  <c r="Z124" i="1"/>
  <c r="P124" i="1" s="1"/>
  <c r="X124" i="1"/>
  <c r="E124" i="1" s="1"/>
  <c r="Z123" i="1"/>
  <c r="P123" i="1" s="1"/>
  <c r="X123" i="1"/>
  <c r="E123" i="1" s="1"/>
  <c r="Z122" i="1"/>
  <c r="P122" i="1" s="1"/>
  <c r="X122" i="1"/>
  <c r="E122" i="1" s="1"/>
  <c r="Z121" i="1"/>
  <c r="P121" i="1" s="1"/>
  <c r="X121" i="1"/>
  <c r="E121" i="1" s="1"/>
  <c r="Z120" i="1"/>
  <c r="P120" i="1" s="1"/>
  <c r="X120" i="1"/>
  <c r="E120" i="1" s="1"/>
  <c r="Z119" i="1"/>
  <c r="P119" i="1" s="1"/>
  <c r="X119" i="1"/>
  <c r="E119" i="1" s="1"/>
  <c r="Z118" i="1"/>
  <c r="P118" i="1" s="1"/>
  <c r="X118" i="1"/>
  <c r="E118" i="1" s="1"/>
  <c r="Z117" i="1"/>
  <c r="P117" i="1" s="1"/>
  <c r="X117" i="1"/>
  <c r="E117" i="1" s="1"/>
  <c r="Z116" i="1"/>
  <c r="P116" i="1" s="1"/>
  <c r="X116" i="1"/>
  <c r="E116" i="1" s="1"/>
  <c r="Z115" i="1"/>
  <c r="P115" i="1" s="1"/>
  <c r="X115" i="1"/>
  <c r="E115" i="1" s="1"/>
  <c r="Z114" i="1"/>
  <c r="P114" i="1" s="1"/>
  <c r="X114" i="1"/>
  <c r="E114" i="1" s="1"/>
  <c r="Z113" i="1"/>
  <c r="P113" i="1" s="1"/>
  <c r="X113" i="1"/>
  <c r="E113" i="1" s="1"/>
  <c r="Z112" i="1"/>
  <c r="P112" i="1" s="1"/>
  <c r="X112" i="1"/>
  <c r="E112" i="1" s="1"/>
  <c r="Z111" i="1"/>
  <c r="P111" i="1" s="1"/>
  <c r="X111" i="1"/>
  <c r="E111" i="1" s="1"/>
  <c r="Z110" i="1"/>
  <c r="P110" i="1" s="1"/>
  <c r="X110" i="1"/>
  <c r="E110" i="1" s="1"/>
  <c r="Z109" i="1"/>
  <c r="P109" i="1" s="1"/>
  <c r="X109" i="1"/>
  <c r="E109" i="1" s="1"/>
  <c r="Z108" i="1"/>
  <c r="P108" i="1" s="1"/>
  <c r="X108" i="1"/>
  <c r="E108" i="1" s="1"/>
  <c r="Z107" i="1"/>
  <c r="P107" i="1" s="1"/>
  <c r="X107" i="1"/>
  <c r="E107" i="1" s="1"/>
  <c r="Z106" i="1"/>
  <c r="P106" i="1" s="1"/>
  <c r="X106" i="1"/>
  <c r="E106" i="1" s="1"/>
  <c r="Z105" i="1"/>
  <c r="P105" i="1" s="1"/>
  <c r="X105" i="1"/>
  <c r="E105" i="1" s="1"/>
  <c r="Z104" i="1"/>
  <c r="P104" i="1" s="1"/>
  <c r="X104" i="1"/>
  <c r="E104" i="1" s="1"/>
  <c r="Z103" i="1"/>
  <c r="P103" i="1" s="1"/>
  <c r="X103" i="1"/>
  <c r="E103" i="1" s="1"/>
  <c r="Z102" i="1"/>
  <c r="P102" i="1" s="1"/>
  <c r="X102" i="1"/>
  <c r="E102" i="1" s="1"/>
  <c r="Z101" i="1"/>
  <c r="P101" i="1" s="1"/>
  <c r="X101" i="1"/>
  <c r="E101" i="1" s="1"/>
  <c r="Z100" i="1"/>
  <c r="P100" i="1" s="1"/>
  <c r="X100" i="1"/>
  <c r="E100" i="1" s="1"/>
  <c r="Z99" i="1"/>
  <c r="P99" i="1" s="1"/>
  <c r="X99" i="1"/>
  <c r="E99" i="1" s="1"/>
  <c r="Z98" i="1"/>
  <c r="P98" i="1" s="1"/>
  <c r="X98" i="1"/>
  <c r="E98" i="1" s="1"/>
  <c r="Z97" i="1"/>
  <c r="P97" i="1" s="1"/>
  <c r="X97" i="1"/>
  <c r="E97" i="1" s="1"/>
  <c r="Z96" i="1"/>
  <c r="P96" i="1" s="1"/>
  <c r="X96" i="1"/>
  <c r="E96" i="1" s="1"/>
  <c r="Z95" i="1"/>
  <c r="P95" i="1" s="1"/>
  <c r="X95" i="1"/>
  <c r="E95" i="1" s="1"/>
  <c r="Z94" i="1"/>
  <c r="P94" i="1" s="1"/>
  <c r="X94" i="1"/>
  <c r="E94" i="1" s="1"/>
  <c r="Z93" i="1"/>
  <c r="P93" i="1" s="1"/>
  <c r="X93" i="1"/>
  <c r="E93" i="1" s="1"/>
  <c r="Z92" i="1"/>
  <c r="P92" i="1" s="1"/>
  <c r="X92" i="1"/>
  <c r="E92" i="1" s="1"/>
  <c r="Z91" i="1"/>
  <c r="P91" i="1" s="1"/>
  <c r="X91" i="1"/>
  <c r="E91" i="1" s="1"/>
  <c r="Z90" i="1"/>
  <c r="P90" i="1" s="1"/>
  <c r="X90" i="1"/>
  <c r="E90" i="1" s="1"/>
  <c r="Z89" i="1"/>
  <c r="P89" i="1" s="1"/>
  <c r="X89" i="1"/>
  <c r="E89" i="1" s="1"/>
  <c r="Z88" i="1"/>
  <c r="P88" i="1" s="1"/>
  <c r="X88" i="1"/>
  <c r="E88" i="1" s="1"/>
  <c r="Z87" i="1"/>
  <c r="P87" i="1" s="1"/>
  <c r="X87" i="1"/>
  <c r="E87" i="1" s="1"/>
  <c r="Z86" i="1"/>
  <c r="P86" i="1" s="1"/>
  <c r="X86" i="1"/>
  <c r="E86" i="1" s="1"/>
  <c r="Z85" i="1"/>
  <c r="P85" i="1" s="1"/>
  <c r="X85" i="1"/>
  <c r="E85" i="1" s="1"/>
  <c r="Z84" i="1"/>
  <c r="P84" i="1" s="1"/>
  <c r="X84" i="1"/>
  <c r="E84" i="1" s="1"/>
  <c r="Z83" i="1"/>
  <c r="P83" i="1" s="1"/>
  <c r="X83" i="1"/>
  <c r="E83" i="1" s="1"/>
  <c r="Z82" i="1"/>
  <c r="P82" i="1" s="1"/>
  <c r="X82" i="1"/>
  <c r="E82" i="1" s="1"/>
  <c r="Z81" i="1"/>
  <c r="P81" i="1" s="1"/>
  <c r="X81" i="1"/>
  <c r="E81" i="1" s="1"/>
  <c r="Z80" i="1"/>
  <c r="P80" i="1" s="1"/>
  <c r="X80" i="1"/>
  <c r="E80" i="1" s="1"/>
  <c r="Z79" i="1"/>
  <c r="P79" i="1" s="1"/>
  <c r="X79" i="1"/>
  <c r="E79" i="1" s="1"/>
  <c r="Z78" i="1"/>
  <c r="P78" i="1" s="1"/>
  <c r="X78" i="1"/>
  <c r="E78" i="1" s="1"/>
  <c r="Z77" i="1"/>
  <c r="P77" i="1" s="1"/>
  <c r="X77" i="1"/>
  <c r="E77" i="1" s="1"/>
  <c r="Z76" i="1"/>
  <c r="P76" i="1" s="1"/>
  <c r="X76" i="1"/>
  <c r="E76" i="1" s="1"/>
  <c r="Z75" i="1"/>
  <c r="P75" i="1" s="1"/>
  <c r="X75" i="1"/>
  <c r="E75" i="1" s="1"/>
  <c r="Z74" i="1"/>
  <c r="P74" i="1" s="1"/>
  <c r="X74" i="1"/>
  <c r="E74" i="1" s="1"/>
  <c r="Z73" i="1"/>
  <c r="P73" i="1" s="1"/>
  <c r="X73" i="1"/>
  <c r="E73" i="1" s="1"/>
  <c r="Z72" i="1"/>
  <c r="P72" i="1" s="1"/>
  <c r="X72" i="1"/>
  <c r="E72" i="1" s="1"/>
  <c r="Z71" i="1"/>
  <c r="P71" i="1" s="1"/>
  <c r="X71" i="1"/>
  <c r="E71" i="1" s="1"/>
  <c r="Z70" i="1"/>
  <c r="P70" i="1" s="1"/>
  <c r="X70" i="1"/>
  <c r="E70" i="1" s="1"/>
  <c r="Z69" i="1"/>
  <c r="P69" i="1" s="1"/>
  <c r="X69" i="1"/>
  <c r="E69" i="1" s="1"/>
  <c r="Z68" i="1"/>
  <c r="P68" i="1" s="1"/>
  <c r="X68" i="1"/>
  <c r="E68" i="1" s="1"/>
  <c r="Z67" i="1"/>
  <c r="P67" i="1" s="1"/>
  <c r="X67" i="1"/>
  <c r="E67" i="1" s="1"/>
  <c r="Z66" i="1"/>
  <c r="P66" i="1" s="1"/>
  <c r="X66" i="1"/>
  <c r="E66" i="1" s="1"/>
  <c r="Z65" i="1"/>
  <c r="P65" i="1" s="1"/>
  <c r="X65" i="1"/>
  <c r="E65" i="1" s="1"/>
  <c r="Z64" i="1"/>
  <c r="P64" i="1" s="1"/>
  <c r="X64" i="1"/>
  <c r="E64" i="1" s="1"/>
  <c r="Z63" i="1"/>
  <c r="P63" i="1" s="1"/>
  <c r="X63" i="1"/>
  <c r="E63" i="1" s="1"/>
  <c r="Z62" i="1"/>
  <c r="P62" i="1" s="1"/>
  <c r="X62" i="1"/>
  <c r="E62" i="1" s="1"/>
  <c r="Z61" i="1"/>
  <c r="P61" i="1" s="1"/>
  <c r="X61" i="1"/>
  <c r="E61" i="1" s="1"/>
  <c r="Z60" i="1"/>
  <c r="P60" i="1" s="1"/>
  <c r="X60" i="1"/>
  <c r="E60" i="1" s="1"/>
  <c r="Z59" i="1"/>
  <c r="P59" i="1" s="1"/>
  <c r="X59" i="1"/>
  <c r="E59" i="1" s="1"/>
  <c r="Z58" i="1"/>
  <c r="P58" i="1" s="1"/>
  <c r="X58" i="1"/>
  <c r="E58" i="1" s="1"/>
  <c r="Z57" i="1"/>
  <c r="P57" i="1" s="1"/>
  <c r="X57" i="1"/>
  <c r="E57" i="1" s="1"/>
  <c r="Z56" i="1"/>
  <c r="P56" i="1" s="1"/>
  <c r="X56" i="1"/>
  <c r="E56" i="1" s="1"/>
  <c r="Z55" i="1"/>
  <c r="P55" i="1" s="1"/>
  <c r="X55" i="1"/>
  <c r="E55" i="1" s="1"/>
  <c r="Z54" i="1"/>
  <c r="P54" i="1" s="1"/>
  <c r="X54" i="1"/>
  <c r="E54" i="1" s="1"/>
  <c r="Z53" i="1"/>
  <c r="P53" i="1" s="1"/>
  <c r="X53" i="1"/>
  <c r="E53" i="1" s="1"/>
  <c r="Z52" i="1"/>
  <c r="P52" i="1" s="1"/>
  <c r="X52" i="1"/>
  <c r="E52" i="1" s="1"/>
  <c r="Z51" i="1"/>
  <c r="P51" i="1" s="1"/>
  <c r="X51" i="1"/>
  <c r="E51" i="1" s="1"/>
  <c r="Z50" i="1"/>
  <c r="P50" i="1" s="1"/>
  <c r="X50" i="1"/>
  <c r="E50" i="1" s="1"/>
  <c r="Z49" i="1"/>
  <c r="P49" i="1" s="1"/>
  <c r="X49" i="1"/>
  <c r="E49" i="1" s="1"/>
  <c r="Z48" i="1"/>
  <c r="P48" i="1" s="1"/>
  <c r="X48" i="1"/>
  <c r="E48" i="1" s="1"/>
  <c r="Z47" i="1"/>
  <c r="P47" i="1" s="1"/>
  <c r="X47" i="1"/>
  <c r="E47" i="1" s="1"/>
  <c r="Z46" i="1"/>
  <c r="P46" i="1" s="1"/>
  <c r="X46" i="1"/>
  <c r="E46" i="1" s="1"/>
  <c r="Z45" i="1"/>
  <c r="P45" i="1" s="1"/>
  <c r="X45" i="1"/>
  <c r="E45" i="1" s="1"/>
  <c r="Z44" i="1"/>
  <c r="P44" i="1" s="1"/>
  <c r="X44" i="1"/>
  <c r="E44" i="1" s="1"/>
  <c r="Z43" i="1"/>
  <c r="P43" i="1" s="1"/>
  <c r="X43" i="1"/>
  <c r="E43" i="1" s="1"/>
  <c r="Z42" i="1"/>
  <c r="P42" i="1" s="1"/>
  <c r="X42" i="1"/>
  <c r="E42" i="1" s="1"/>
  <c r="Z41" i="1"/>
  <c r="P41" i="1" s="1"/>
  <c r="X41" i="1"/>
  <c r="E41" i="1" s="1"/>
  <c r="Z40" i="1"/>
  <c r="P40" i="1" s="1"/>
  <c r="X40" i="1"/>
  <c r="E40" i="1" s="1"/>
  <c r="Z39" i="1"/>
  <c r="P39" i="1" s="1"/>
  <c r="X39" i="1"/>
  <c r="E39" i="1" s="1"/>
  <c r="Z38" i="1"/>
  <c r="P38" i="1" s="1"/>
  <c r="X38" i="1"/>
  <c r="E38" i="1" s="1"/>
  <c r="Z37" i="1"/>
  <c r="P37" i="1" s="1"/>
  <c r="X37" i="1"/>
  <c r="E37" i="1" s="1"/>
  <c r="Z36" i="1"/>
  <c r="P36" i="1" s="1"/>
  <c r="X36" i="1"/>
  <c r="E36" i="1" s="1"/>
  <c r="Z35" i="1"/>
  <c r="P35" i="1" s="1"/>
  <c r="X35" i="1"/>
  <c r="E35" i="1" s="1"/>
  <c r="Z34" i="1"/>
  <c r="P34" i="1" s="1"/>
  <c r="X34" i="1"/>
  <c r="E34" i="1" s="1"/>
  <c r="Z33" i="1"/>
  <c r="P33" i="1" s="1"/>
  <c r="X33" i="1"/>
  <c r="E33" i="1" s="1"/>
  <c r="Z32" i="1"/>
  <c r="P32" i="1" s="1"/>
  <c r="X32" i="1"/>
  <c r="E32" i="1" s="1"/>
  <c r="Z31" i="1"/>
  <c r="P31" i="1" s="1"/>
  <c r="X31" i="1"/>
  <c r="E31" i="1" s="1"/>
  <c r="Z30" i="1"/>
  <c r="P30" i="1" s="1"/>
  <c r="X30" i="1"/>
  <c r="E30" i="1" s="1"/>
  <c r="Z29" i="1"/>
  <c r="P29" i="1" s="1"/>
  <c r="X29" i="1"/>
  <c r="E29" i="1" s="1"/>
  <c r="Z28" i="1"/>
  <c r="P28" i="1" s="1"/>
  <c r="X28" i="1"/>
  <c r="E28" i="1" s="1"/>
  <c r="Z27" i="1"/>
  <c r="P27" i="1" s="1"/>
  <c r="X27" i="1"/>
  <c r="E27" i="1" s="1"/>
  <c r="Z26" i="1"/>
  <c r="P26" i="1" s="1"/>
  <c r="X26" i="1"/>
  <c r="E26" i="1" s="1"/>
  <c r="Z25" i="1"/>
  <c r="P25" i="1" s="1"/>
  <c r="X25" i="1"/>
  <c r="E25" i="1" s="1"/>
  <c r="Z24" i="1"/>
  <c r="P24" i="1" s="1"/>
  <c r="X24" i="1"/>
  <c r="E24" i="1" s="1"/>
  <c r="Z23" i="1"/>
  <c r="P23" i="1" s="1"/>
  <c r="X23" i="1"/>
  <c r="E23" i="1" s="1"/>
  <c r="Z22" i="1"/>
  <c r="P22" i="1" s="1"/>
  <c r="X22" i="1"/>
  <c r="E22" i="1" s="1"/>
  <c r="Z21" i="1"/>
  <c r="P21" i="1" s="1"/>
  <c r="X21" i="1"/>
  <c r="E21" i="1" s="1"/>
  <c r="Z20" i="1"/>
  <c r="P20" i="1" s="1"/>
  <c r="X20" i="1"/>
  <c r="E20" i="1" s="1"/>
  <c r="Z19" i="1"/>
  <c r="P19" i="1" s="1"/>
  <c r="X19" i="1"/>
  <c r="E19" i="1" s="1"/>
  <c r="Z18" i="1"/>
  <c r="P18" i="1" s="1"/>
  <c r="X18" i="1"/>
  <c r="E18" i="1" s="1"/>
  <c r="Z17" i="1"/>
  <c r="P17" i="1" s="1"/>
  <c r="X17" i="1"/>
  <c r="E17" i="1" s="1"/>
  <c r="Z16" i="1"/>
  <c r="P16" i="1" s="1"/>
  <c r="X16" i="1"/>
  <c r="E16" i="1" s="1"/>
  <c r="Z15" i="1"/>
  <c r="P15" i="1" s="1"/>
  <c r="X15" i="1"/>
  <c r="E15" i="1" s="1"/>
  <c r="Z14" i="1"/>
  <c r="P14" i="1" s="1"/>
  <c r="X14" i="1"/>
  <c r="E14" i="1" s="1"/>
  <c r="Z13" i="1"/>
  <c r="P13" i="1" s="1"/>
  <c r="X13" i="1"/>
  <c r="E13" i="1" s="1"/>
  <c r="Z12" i="1"/>
  <c r="X12" i="1"/>
  <c r="E12" i="1" l="1"/>
  <c r="X582" i="1"/>
  <c r="P12" i="1"/>
  <c r="Z582" i="1"/>
  <c r="P582" i="1"/>
  <c r="E582" i="1"/>
  <c r="N12" i="1"/>
  <c r="G12" i="1"/>
  <c r="Y582" i="1"/>
  <c r="N13" i="1"/>
  <c r="G13" i="1"/>
  <c r="N14" i="1"/>
  <c r="G14" i="1"/>
  <c r="N15" i="1"/>
  <c r="G15" i="1"/>
  <c r="N16" i="1"/>
  <c r="G16" i="1"/>
  <c r="N17" i="1"/>
  <c r="G17" i="1"/>
  <c r="N18" i="1"/>
  <c r="G18" i="1"/>
  <c r="N19" i="1"/>
  <c r="G19" i="1"/>
  <c r="N20" i="1"/>
  <c r="G20" i="1"/>
  <c r="N21" i="1"/>
  <c r="G21" i="1"/>
  <c r="N22" i="1"/>
  <c r="G22" i="1"/>
  <c r="N23" i="1"/>
  <c r="G23" i="1"/>
  <c r="N24" i="1"/>
  <c r="G24" i="1"/>
  <c r="N25" i="1"/>
  <c r="G25" i="1"/>
  <c r="N26" i="1"/>
  <c r="G26" i="1"/>
  <c r="N27" i="1"/>
  <c r="G27" i="1"/>
  <c r="N28" i="1"/>
  <c r="G28" i="1"/>
  <c r="N29" i="1"/>
  <c r="G29" i="1"/>
  <c r="N30" i="1"/>
  <c r="G30" i="1"/>
  <c r="N31" i="1"/>
  <c r="G31" i="1"/>
  <c r="N32" i="1"/>
  <c r="G32" i="1"/>
  <c r="N33" i="1"/>
  <c r="G33" i="1"/>
  <c r="N34" i="1"/>
  <c r="G34" i="1"/>
  <c r="N35" i="1"/>
  <c r="G35" i="1"/>
  <c r="N36" i="1"/>
  <c r="G36" i="1"/>
  <c r="N37" i="1"/>
  <c r="G37" i="1"/>
  <c r="N38" i="1"/>
  <c r="G38" i="1"/>
  <c r="N39" i="1"/>
  <c r="G39" i="1"/>
  <c r="N40" i="1"/>
  <c r="G40" i="1"/>
  <c r="N41" i="1"/>
  <c r="G41" i="1"/>
  <c r="N42" i="1"/>
  <c r="G42" i="1"/>
  <c r="N43" i="1"/>
  <c r="G43" i="1"/>
  <c r="N44" i="1"/>
  <c r="G44" i="1"/>
  <c r="N45" i="1"/>
  <c r="G45" i="1"/>
  <c r="N46" i="1"/>
  <c r="G46" i="1"/>
  <c r="N47" i="1"/>
  <c r="G47" i="1"/>
  <c r="N48" i="1"/>
  <c r="G48" i="1"/>
  <c r="N49" i="1"/>
  <c r="G49" i="1"/>
  <c r="N50" i="1"/>
  <c r="G50" i="1"/>
  <c r="N51" i="1"/>
  <c r="G51" i="1"/>
  <c r="N52" i="1"/>
  <c r="G52" i="1"/>
  <c r="N53" i="1"/>
  <c r="G53" i="1"/>
  <c r="N54" i="1"/>
  <c r="G54" i="1"/>
  <c r="N55" i="1"/>
  <c r="G55" i="1"/>
  <c r="N56" i="1"/>
  <c r="G56" i="1"/>
  <c r="N57" i="1"/>
  <c r="G57" i="1"/>
  <c r="N58" i="1"/>
  <c r="G58" i="1"/>
  <c r="N59" i="1"/>
  <c r="G59" i="1"/>
  <c r="N60" i="1"/>
  <c r="G60" i="1"/>
  <c r="N61" i="1"/>
  <c r="G61" i="1"/>
  <c r="N62" i="1"/>
  <c r="G62" i="1"/>
  <c r="N63" i="1"/>
  <c r="G63" i="1"/>
  <c r="N64" i="1"/>
  <c r="G64" i="1"/>
  <c r="N65" i="1"/>
  <c r="G65" i="1"/>
  <c r="N66" i="1"/>
  <c r="G66" i="1"/>
  <c r="N67" i="1"/>
  <c r="G67" i="1"/>
  <c r="N68" i="1"/>
  <c r="G68" i="1"/>
  <c r="N69" i="1"/>
  <c r="G69" i="1"/>
  <c r="N70" i="1"/>
  <c r="G70" i="1"/>
  <c r="N71" i="1"/>
  <c r="G71" i="1"/>
  <c r="N72" i="1"/>
  <c r="G72" i="1"/>
  <c r="N73" i="1"/>
  <c r="G73" i="1"/>
  <c r="N74" i="1"/>
  <c r="G74" i="1"/>
  <c r="N75" i="1"/>
  <c r="G75" i="1"/>
  <c r="N76" i="1"/>
  <c r="G76" i="1"/>
  <c r="N77" i="1"/>
  <c r="G77" i="1"/>
  <c r="N78" i="1"/>
  <c r="G78" i="1"/>
  <c r="N79" i="1"/>
  <c r="G79" i="1"/>
  <c r="N80" i="1"/>
  <c r="G80" i="1"/>
  <c r="N81" i="1"/>
  <c r="G81" i="1"/>
  <c r="N82" i="1"/>
  <c r="G82" i="1"/>
  <c r="N83" i="1"/>
  <c r="G83" i="1"/>
  <c r="N84" i="1"/>
  <c r="G84" i="1"/>
  <c r="N85" i="1"/>
  <c r="G85" i="1"/>
  <c r="N86" i="1"/>
  <c r="G86" i="1"/>
  <c r="N87" i="1"/>
  <c r="G87" i="1"/>
  <c r="N88" i="1"/>
  <c r="G88" i="1"/>
  <c r="N89" i="1"/>
  <c r="G89" i="1"/>
  <c r="N90" i="1"/>
  <c r="G90" i="1"/>
  <c r="N91" i="1"/>
  <c r="G91" i="1"/>
  <c r="N92" i="1"/>
  <c r="G92" i="1"/>
  <c r="N93" i="1"/>
  <c r="G93" i="1"/>
  <c r="N94" i="1"/>
  <c r="G94" i="1"/>
  <c r="N95" i="1"/>
  <c r="G95" i="1"/>
  <c r="N96" i="1"/>
  <c r="G96" i="1"/>
  <c r="N97" i="1"/>
  <c r="G97" i="1"/>
  <c r="N98" i="1"/>
  <c r="G98" i="1"/>
  <c r="N99" i="1"/>
  <c r="G99" i="1"/>
  <c r="N100" i="1"/>
  <c r="G100" i="1"/>
  <c r="N101" i="1"/>
  <c r="G101" i="1"/>
  <c r="N102" i="1"/>
  <c r="G102" i="1"/>
  <c r="N103" i="1"/>
  <c r="G103" i="1"/>
  <c r="N104" i="1"/>
  <c r="G104" i="1"/>
  <c r="N105" i="1"/>
  <c r="G105" i="1"/>
  <c r="N106" i="1"/>
  <c r="G106" i="1"/>
  <c r="N107" i="1"/>
  <c r="G107" i="1"/>
  <c r="N108" i="1"/>
  <c r="G108" i="1"/>
  <c r="N109" i="1"/>
  <c r="G109" i="1"/>
  <c r="N110" i="1"/>
  <c r="G110" i="1"/>
  <c r="N111" i="1"/>
  <c r="G111" i="1"/>
  <c r="N112" i="1"/>
  <c r="G112" i="1"/>
  <c r="N113" i="1"/>
  <c r="G113" i="1"/>
  <c r="N114" i="1"/>
  <c r="G114" i="1"/>
  <c r="N115" i="1"/>
  <c r="G115" i="1"/>
  <c r="N116" i="1"/>
  <c r="G116" i="1"/>
  <c r="N117" i="1"/>
  <c r="G117" i="1"/>
  <c r="N118" i="1"/>
  <c r="G118" i="1"/>
  <c r="N119" i="1"/>
  <c r="G119" i="1"/>
  <c r="N120" i="1"/>
  <c r="G120" i="1"/>
  <c r="N121" i="1"/>
  <c r="G121" i="1"/>
  <c r="N122" i="1"/>
  <c r="G122" i="1"/>
  <c r="N123" i="1"/>
  <c r="G123" i="1"/>
  <c r="N124" i="1"/>
  <c r="G124" i="1"/>
  <c r="N125" i="1"/>
  <c r="G125" i="1"/>
  <c r="N126" i="1"/>
  <c r="G126" i="1"/>
  <c r="N127" i="1"/>
  <c r="G127" i="1"/>
  <c r="N128" i="1"/>
  <c r="G128" i="1"/>
  <c r="N129" i="1"/>
  <c r="G129" i="1"/>
  <c r="N130" i="1"/>
  <c r="G130" i="1"/>
  <c r="N131" i="1"/>
  <c r="G131" i="1"/>
  <c r="N132" i="1"/>
  <c r="G132" i="1"/>
  <c r="N133" i="1"/>
  <c r="G133" i="1"/>
  <c r="N134" i="1"/>
  <c r="G134" i="1"/>
  <c r="N135" i="1"/>
  <c r="G135" i="1"/>
  <c r="N136" i="1"/>
  <c r="G136" i="1"/>
  <c r="N137" i="1"/>
  <c r="G137" i="1"/>
  <c r="N138" i="1"/>
  <c r="G138" i="1"/>
  <c r="N139" i="1"/>
  <c r="G139" i="1"/>
  <c r="N140" i="1"/>
  <c r="G140" i="1"/>
  <c r="N141" i="1"/>
  <c r="G141" i="1"/>
  <c r="N142" i="1"/>
  <c r="G142" i="1"/>
  <c r="N143" i="1"/>
  <c r="G143" i="1"/>
  <c r="N144" i="1"/>
  <c r="G144" i="1"/>
  <c r="N145" i="1"/>
  <c r="G145" i="1"/>
  <c r="N146" i="1"/>
  <c r="G146" i="1"/>
  <c r="N147" i="1"/>
  <c r="G147" i="1"/>
  <c r="N148" i="1"/>
  <c r="G148" i="1"/>
  <c r="N149" i="1"/>
  <c r="G149" i="1"/>
  <c r="N150" i="1"/>
  <c r="G150" i="1"/>
  <c r="N151" i="1"/>
  <c r="G151" i="1"/>
  <c r="N152" i="1"/>
  <c r="G152" i="1"/>
  <c r="N153" i="1"/>
  <c r="G153" i="1"/>
  <c r="N154" i="1"/>
  <c r="G154" i="1"/>
  <c r="N155" i="1"/>
  <c r="G155" i="1"/>
  <c r="N156" i="1"/>
  <c r="G156" i="1"/>
  <c r="N157" i="1"/>
  <c r="G157" i="1"/>
  <c r="N158" i="1"/>
  <c r="G158" i="1"/>
  <c r="N159" i="1"/>
  <c r="G159" i="1"/>
  <c r="N160" i="1"/>
  <c r="G160" i="1"/>
  <c r="N161" i="1"/>
  <c r="G161" i="1"/>
  <c r="N162" i="1"/>
  <c r="G162" i="1"/>
  <c r="N163" i="1"/>
  <c r="G163" i="1"/>
  <c r="N164" i="1"/>
  <c r="G164" i="1"/>
  <c r="N165" i="1"/>
  <c r="G165" i="1"/>
  <c r="N166" i="1"/>
  <c r="G166" i="1"/>
  <c r="N167" i="1"/>
  <c r="G167" i="1"/>
  <c r="N168" i="1"/>
  <c r="G168" i="1"/>
  <c r="N169" i="1"/>
  <c r="G169" i="1"/>
  <c r="N170" i="1"/>
  <c r="G170" i="1"/>
  <c r="N171" i="1"/>
  <c r="G171" i="1"/>
  <c r="N172" i="1"/>
  <c r="G172" i="1"/>
  <c r="N173" i="1"/>
  <c r="G173" i="1"/>
  <c r="N174" i="1"/>
  <c r="G174" i="1"/>
  <c r="N175" i="1"/>
  <c r="G175" i="1"/>
  <c r="N176" i="1"/>
  <c r="G176" i="1"/>
  <c r="N177" i="1"/>
  <c r="G177" i="1"/>
  <c r="N178" i="1"/>
  <c r="G178" i="1"/>
  <c r="N179" i="1"/>
  <c r="G179" i="1"/>
  <c r="N180" i="1"/>
  <c r="G180" i="1"/>
  <c r="N181" i="1"/>
  <c r="G181" i="1"/>
  <c r="N182" i="1"/>
  <c r="G182" i="1"/>
  <c r="N183" i="1"/>
  <c r="G183" i="1"/>
  <c r="N184" i="1"/>
  <c r="G184" i="1"/>
  <c r="N185" i="1"/>
  <c r="G185" i="1"/>
  <c r="N186" i="1"/>
  <c r="G186" i="1"/>
  <c r="N187" i="1"/>
  <c r="G187" i="1"/>
  <c r="N188" i="1"/>
  <c r="G188" i="1"/>
  <c r="N189" i="1"/>
  <c r="G189" i="1"/>
  <c r="N190" i="1"/>
  <c r="G190" i="1"/>
  <c r="N191" i="1"/>
  <c r="G191" i="1"/>
  <c r="N192" i="1"/>
  <c r="G192" i="1"/>
  <c r="N193" i="1"/>
  <c r="G193" i="1"/>
  <c r="N194" i="1"/>
  <c r="G194" i="1"/>
  <c r="N195" i="1"/>
  <c r="G195" i="1"/>
  <c r="N196" i="1"/>
  <c r="G196" i="1"/>
  <c r="N197" i="1"/>
  <c r="G197" i="1"/>
  <c r="N198" i="1"/>
  <c r="G198" i="1"/>
  <c r="N199" i="1"/>
  <c r="G199" i="1"/>
  <c r="N200" i="1"/>
  <c r="G200" i="1"/>
  <c r="N201" i="1"/>
  <c r="G201" i="1"/>
  <c r="N202" i="1"/>
  <c r="G202" i="1"/>
  <c r="N203" i="1"/>
  <c r="G203" i="1"/>
  <c r="N204" i="1"/>
  <c r="G204" i="1"/>
  <c r="N205" i="1"/>
  <c r="G205" i="1"/>
  <c r="N206" i="1"/>
  <c r="G206" i="1"/>
  <c r="N207" i="1"/>
  <c r="G207" i="1"/>
  <c r="N208" i="1"/>
  <c r="G208" i="1"/>
  <c r="N209" i="1"/>
  <c r="G209" i="1"/>
  <c r="N210" i="1"/>
  <c r="G210" i="1"/>
  <c r="N211" i="1"/>
  <c r="G211" i="1"/>
  <c r="N212" i="1"/>
  <c r="G212" i="1"/>
  <c r="N213" i="1"/>
  <c r="G213" i="1"/>
  <c r="N214" i="1"/>
  <c r="G214" i="1"/>
  <c r="N215" i="1"/>
  <c r="G215" i="1"/>
  <c r="N216" i="1"/>
  <c r="G216" i="1"/>
  <c r="N217" i="1"/>
  <c r="G217" i="1"/>
  <c r="N218" i="1"/>
  <c r="G218" i="1"/>
  <c r="N219" i="1"/>
  <c r="G219" i="1"/>
  <c r="N220" i="1"/>
  <c r="G220" i="1"/>
  <c r="N221" i="1"/>
  <c r="G221" i="1"/>
  <c r="N222" i="1"/>
  <c r="G222" i="1"/>
  <c r="N223" i="1"/>
  <c r="G223" i="1"/>
  <c r="N224" i="1"/>
  <c r="G224" i="1"/>
  <c r="N225" i="1"/>
  <c r="G225" i="1"/>
  <c r="N226" i="1"/>
  <c r="G226" i="1"/>
  <c r="N227" i="1"/>
  <c r="G227" i="1"/>
  <c r="N228" i="1"/>
  <c r="G228" i="1"/>
  <c r="N229" i="1"/>
  <c r="G229" i="1"/>
  <c r="N230" i="1"/>
  <c r="G230" i="1"/>
  <c r="N231" i="1"/>
  <c r="G231" i="1"/>
  <c r="N232" i="1"/>
  <c r="G232" i="1"/>
  <c r="N233" i="1"/>
  <c r="G233" i="1"/>
  <c r="N234" i="1"/>
  <c r="G234" i="1"/>
  <c r="N235" i="1"/>
  <c r="G235" i="1"/>
  <c r="N236" i="1"/>
  <c r="G236" i="1"/>
  <c r="N237" i="1"/>
  <c r="G237" i="1"/>
  <c r="N238" i="1"/>
  <c r="G238" i="1"/>
  <c r="N239" i="1"/>
  <c r="G239" i="1"/>
  <c r="N240" i="1"/>
  <c r="G240" i="1"/>
  <c r="N241" i="1"/>
  <c r="G241" i="1"/>
  <c r="N242" i="1"/>
  <c r="G242" i="1"/>
  <c r="N243" i="1"/>
  <c r="G243" i="1"/>
  <c r="N244" i="1"/>
  <c r="G244" i="1"/>
  <c r="N245" i="1"/>
  <c r="G245" i="1"/>
  <c r="N246" i="1"/>
  <c r="G246" i="1"/>
  <c r="N247" i="1"/>
  <c r="G247" i="1"/>
  <c r="N248" i="1"/>
  <c r="G248" i="1"/>
  <c r="N249" i="1"/>
  <c r="G249" i="1"/>
  <c r="N250" i="1"/>
  <c r="G250" i="1"/>
  <c r="N251" i="1"/>
  <c r="G251" i="1"/>
  <c r="N252" i="1"/>
  <c r="G252" i="1"/>
  <c r="N253" i="1"/>
  <c r="G253" i="1"/>
  <c r="N254" i="1"/>
  <c r="G254" i="1"/>
  <c r="N255" i="1"/>
  <c r="G255" i="1"/>
  <c r="N256" i="1"/>
  <c r="G256" i="1"/>
  <c r="N257" i="1"/>
  <c r="G257" i="1"/>
  <c r="N258" i="1"/>
  <c r="G258" i="1"/>
  <c r="N259" i="1"/>
  <c r="G259" i="1"/>
  <c r="N260" i="1"/>
  <c r="G260" i="1"/>
  <c r="N261" i="1"/>
  <c r="G261" i="1"/>
  <c r="N262" i="1"/>
  <c r="G262" i="1"/>
  <c r="N263" i="1"/>
  <c r="G263" i="1"/>
  <c r="N264" i="1"/>
  <c r="G264" i="1"/>
  <c r="N265" i="1"/>
  <c r="G265" i="1"/>
  <c r="N266" i="1"/>
  <c r="G266" i="1"/>
  <c r="N267" i="1"/>
  <c r="G267" i="1"/>
  <c r="N268" i="1"/>
  <c r="G268" i="1"/>
  <c r="N269" i="1"/>
  <c r="G269" i="1"/>
  <c r="N270" i="1"/>
  <c r="G270" i="1"/>
  <c r="N271" i="1"/>
  <c r="G271" i="1"/>
  <c r="N272" i="1"/>
  <c r="G272" i="1"/>
  <c r="N273" i="1"/>
  <c r="G273" i="1"/>
  <c r="N274" i="1"/>
  <c r="G274" i="1"/>
  <c r="N275" i="1"/>
  <c r="G275" i="1"/>
  <c r="N276" i="1"/>
  <c r="G276" i="1"/>
  <c r="N277" i="1"/>
  <c r="G277" i="1"/>
  <c r="N278" i="1"/>
  <c r="G278" i="1"/>
  <c r="N279" i="1"/>
  <c r="G279" i="1"/>
  <c r="N280" i="1"/>
  <c r="G280" i="1"/>
  <c r="N281" i="1"/>
  <c r="G281" i="1"/>
  <c r="N282" i="1"/>
  <c r="G282" i="1"/>
  <c r="N283" i="1"/>
  <c r="G283" i="1"/>
  <c r="N284" i="1"/>
  <c r="G284" i="1"/>
  <c r="N285" i="1"/>
  <c r="G285" i="1"/>
  <c r="N286" i="1"/>
  <c r="G286" i="1"/>
  <c r="N287" i="1"/>
  <c r="G287" i="1"/>
  <c r="N288" i="1"/>
  <c r="G288" i="1"/>
  <c r="N289" i="1"/>
  <c r="G289" i="1"/>
  <c r="N290" i="1"/>
  <c r="G290" i="1"/>
  <c r="N291" i="1"/>
  <c r="G291" i="1"/>
  <c r="N292" i="1"/>
  <c r="G292" i="1"/>
  <c r="N293" i="1"/>
  <c r="G293" i="1"/>
  <c r="N294" i="1"/>
  <c r="G294" i="1"/>
  <c r="N295" i="1"/>
  <c r="G295" i="1"/>
  <c r="N296" i="1"/>
  <c r="G296" i="1"/>
  <c r="N297" i="1"/>
  <c r="G297" i="1"/>
  <c r="N298" i="1"/>
  <c r="G298" i="1"/>
  <c r="N299" i="1"/>
  <c r="G299" i="1"/>
  <c r="N300" i="1"/>
  <c r="G300" i="1"/>
  <c r="N301" i="1"/>
  <c r="G301" i="1"/>
  <c r="N302" i="1"/>
  <c r="G302" i="1"/>
  <c r="N303" i="1"/>
  <c r="G303" i="1"/>
  <c r="N304" i="1"/>
  <c r="G304" i="1"/>
  <c r="N305" i="1"/>
  <c r="G305" i="1"/>
  <c r="N306" i="1"/>
  <c r="G306" i="1"/>
  <c r="N307" i="1"/>
  <c r="G307" i="1"/>
  <c r="N308" i="1"/>
  <c r="G308" i="1"/>
  <c r="N309" i="1"/>
  <c r="G309" i="1"/>
  <c r="N310" i="1"/>
  <c r="G310" i="1"/>
  <c r="N311" i="1"/>
  <c r="G311" i="1"/>
  <c r="N312" i="1"/>
  <c r="G312" i="1"/>
  <c r="N313" i="1"/>
  <c r="G313" i="1"/>
  <c r="N314" i="1"/>
  <c r="G314" i="1"/>
  <c r="N315" i="1"/>
  <c r="G315" i="1"/>
  <c r="N316" i="1"/>
  <c r="G316" i="1"/>
  <c r="N317" i="1"/>
  <c r="G317" i="1"/>
  <c r="N318" i="1"/>
  <c r="G318" i="1"/>
  <c r="N319" i="1"/>
  <c r="G319" i="1"/>
  <c r="N320" i="1"/>
  <c r="G320" i="1"/>
  <c r="N321" i="1"/>
  <c r="G321" i="1"/>
  <c r="N322" i="1"/>
  <c r="G322" i="1"/>
  <c r="N323" i="1"/>
  <c r="G323" i="1"/>
  <c r="N324" i="1"/>
  <c r="G324" i="1"/>
  <c r="N325" i="1"/>
  <c r="G325" i="1"/>
  <c r="N326" i="1"/>
  <c r="G326" i="1"/>
  <c r="N327" i="1"/>
  <c r="G327" i="1"/>
  <c r="N328" i="1"/>
  <c r="G328" i="1"/>
  <c r="N329" i="1"/>
  <c r="G329" i="1"/>
  <c r="N330" i="1"/>
  <c r="G330" i="1"/>
  <c r="N331" i="1"/>
  <c r="G331" i="1"/>
  <c r="N332" i="1"/>
  <c r="G332" i="1"/>
  <c r="N333" i="1"/>
  <c r="G333" i="1"/>
  <c r="N334" i="1"/>
  <c r="G334" i="1"/>
  <c r="N335" i="1"/>
  <c r="G335" i="1"/>
  <c r="N336" i="1"/>
  <c r="G336" i="1"/>
  <c r="N337" i="1"/>
  <c r="G337" i="1"/>
  <c r="N338" i="1"/>
  <c r="G338" i="1"/>
  <c r="N339" i="1"/>
  <c r="G339" i="1"/>
  <c r="N340" i="1"/>
  <c r="G340" i="1"/>
  <c r="N341" i="1"/>
  <c r="G341" i="1"/>
  <c r="N342" i="1"/>
  <c r="G342" i="1"/>
  <c r="N343" i="1"/>
  <c r="G343" i="1"/>
  <c r="N344" i="1"/>
  <c r="G344" i="1"/>
  <c r="N345" i="1"/>
  <c r="G345" i="1"/>
  <c r="N346" i="1"/>
  <c r="G346" i="1"/>
  <c r="N347" i="1"/>
  <c r="G347" i="1"/>
  <c r="N348" i="1"/>
  <c r="G348" i="1"/>
  <c r="N349" i="1"/>
  <c r="G349" i="1"/>
  <c r="N350" i="1"/>
  <c r="G350" i="1"/>
  <c r="N351" i="1"/>
  <c r="G351" i="1"/>
  <c r="N352" i="1"/>
  <c r="G352" i="1"/>
  <c r="N353" i="1"/>
  <c r="G353" i="1"/>
  <c r="N354" i="1"/>
  <c r="G354" i="1"/>
  <c r="N355" i="1"/>
  <c r="G355" i="1"/>
  <c r="N356" i="1"/>
  <c r="G356" i="1"/>
  <c r="N357" i="1"/>
  <c r="G357" i="1"/>
  <c r="N358" i="1"/>
  <c r="G358" i="1"/>
  <c r="N359" i="1"/>
  <c r="G359" i="1"/>
  <c r="N360" i="1"/>
  <c r="G360" i="1"/>
  <c r="N361" i="1"/>
  <c r="G361" i="1"/>
  <c r="N362" i="1"/>
  <c r="G362" i="1"/>
  <c r="N363" i="1"/>
  <c r="G363" i="1"/>
  <c r="N364" i="1"/>
  <c r="G364" i="1"/>
  <c r="N365" i="1"/>
  <c r="G365" i="1"/>
  <c r="N366" i="1"/>
  <c r="G366" i="1"/>
  <c r="N367" i="1"/>
  <c r="G367" i="1"/>
  <c r="N368" i="1"/>
  <c r="G368" i="1"/>
  <c r="N369" i="1"/>
  <c r="G369" i="1"/>
  <c r="N370" i="1"/>
  <c r="G370" i="1"/>
  <c r="N371" i="1"/>
  <c r="G371" i="1"/>
  <c r="N372" i="1"/>
  <c r="G372" i="1"/>
  <c r="N373" i="1"/>
  <c r="G373" i="1"/>
  <c r="N374" i="1"/>
  <c r="G374" i="1"/>
  <c r="N375" i="1"/>
  <c r="G375" i="1"/>
  <c r="N376" i="1"/>
  <c r="G376" i="1"/>
  <c r="N377" i="1"/>
  <c r="G377" i="1"/>
  <c r="N378" i="1"/>
  <c r="G378" i="1"/>
  <c r="N379" i="1"/>
  <c r="G379" i="1"/>
  <c r="N380" i="1"/>
  <c r="G380" i="1"/>
  <c r="N381" i="1"/>
  <c r="G381" i="1"/>
  <c r="N382" i="1"/>
  <c r="G382" i="1"/>
  <c r="N383" i="1"/>
  <c r="G383" i="1"/>
  <c r="N384" i="1"/>
  <c r="G384" i="1"/>
  <c r="N385" i="1"/>
  <c r="G385" i="1"/>
  <c r="N386" i="1"/>
  <c r="G386" i="1"/>
  <c r="N387" i="1"/>
  <c r="G387" i="1"/>
  <c r="N388" i="1"/>
  <c r="G388" i="1"/>
  <c r="N389" i="1"/>
  <c r="G389" i="1"/>
  <c r="N390" i="1"/>
  <c r="G390" i="1"/>
  <c r="N391" i="1"/>
  <c r="G391" i="1"/>
  <c r="N392" i="1"/>
  <c r="G392" i="1"/>
  <c r="N393" i="1"/>
  <c r="G393" i="1"/>
  <c r="N394" i="1"/>
  <c r="G394" i="1"/>
  <c r="N395" i="1"/>
  <c r="G395" i="1"/>
  <c r="N396" i="1"/>
  <c r="G396" i="1"/>
  <c r="N397" i="1"/>
  <c r="G397" i="1"/>
  <c r="N398" i="1"/>
  <c r="G398" i="1"/>
  <c r="N399" i="1"/>
  <c r="G399" i="1"/>
  <c r="N400" i="1"/>
  <c r="G400" i="1"/>
  <c r="N401" i="1"/>
  <c r="G401" i="1"/>
  <c r="N402" i="1"/>
  <c r="G402" i="1"/>
  <c r="N403" i="1"/>
  <c r="G403" i="1"/>
  <c r="N404" i="1"/>
  <c r="G404" i="1"/>
  <c r="N405" i="1"/>
  <c r="G405" i="1"/>
  <c r="N406" i="1"/>
  <c r="G406" i="1"/>
  <c r="N407" i="1"/>
  <c r="G407" i="1"/>
  <c r="N408" i="1"/>
  <c r="G408" i="1"/>
  <c r="N409" i="1"/>
  <c r="G409" i="1"/>
  <c r="N410" i="1"/>
  <c r="G410" i="1"/>
  <c r="N411" i="1"/>
  <c r="G411" i="1"/>
  <c r="N412" i="1"/>
  <c r="G412" i="1"/>
  <c r="N413" i="1"/>
  <c r="G413" i="1"/>
  <c r="N414" i="1"/>
  <c r="G414" i="1"/>
  <c r="N415" i="1"/>
  <c r="G415" i="1"/>
  <c r="N416" i="1"/>
  <c r="G416" i="1"/>
  <c r="N417" i="1"/>
  <c r="G417" i="1"/>
  <c r="N418" i="1"/>
  <c r="G418" i="1"/>
  <c r="N419" i="1"/>
  <c r="G419" i="1"/>
  <c r="N420" i="1"/>
  <c r="G420" i="1"/>
  <c r="N421" i="1"/>
  <c r="G421" i="1"/>
  <c r="N422" i="1"/>
  <c r="G422" i="1"/>
  <c r="N423" i="1"/>
  <c r="G423" i="1"/>
  <c r="N424" i="1"/>
  <c r="G424" i="1"/>
  <c r="N425" i="1"/>
  <c r="G425" i="1"/>
  <c r="N426" i="1"/>
  <c r="G426" i="1"/>
  <c r="N427" i="1"/>
  <c r="G427" i="1"/>
  <c r="N428" i="1"/>
  <c r="G428" i="1"/>
  <c r="N429" i="1"/>
  <c r="G429" i="1"/>
  <c r="N430" i="1"/>
  <c r="G430" i="1"/>
  <c r="N431" i="1"/>
  <c r="G431" i="1"/>
  <c r="N432" i="1"/>
  <c r="G432" i="1"/>
  <c r="N433" i="1"/>
  <c r="G433" i="1"/>
  <c r="N434" i="1"/>
  <c r="G434" i="1"/>
  <c r="N435" i="1"/>
  <c r="G435" i="1"/>
  <c r="N436" i="1"/>
  <c r="G436" i="1"/>
  <c r="N437" i="1"/>
  <c r="G437" i="1"/>
  <c r="N438" i="1"/>
  <c r="G438" i="1"/>
  <c r="N439" i="1"/>
  <c r="G439" i="1"/>
  <c r="N440" i="1"/>
  <c r="G440" i="1"/>
  <c r="N441" i="1"/>
  <c r="G441" i="1"/>
  <c r="N442" i="1"/>
  <c r="G442" i="1"/>
  <c r="N443" i="1"/>
  <c r="G443" i="1"/>
  <c r="N444" i="1"/>
  <c r="G444" i="1"/>
  <c r="N445" i="1"/>
  <c r="G445" i="1"/>
  <c r="N446" i="1"/>
  <c r="G446" i="1"/>
  <c r="N447" i="1"/>
  <c r="G447" i="1"/>
  <c r="N448" i="1"/>
  <c r="G448" i="1"/>
  <c r="N449" i="1"/>
  <c r="G449" i="1"/>
  <c r="N450" i="1"/>
  <c r="G450" i="1"/>
  <c r="N451" i="1"/>
  <c r="G451" i="1"/>
  <c r="N452" i="1"/>
  <c r="G452" i="1"/>
  <c r="N453" i="1"/>
  <c r="G453" i="1"/>
  <c r="N454" i="1"/>
  <c r="G454" i="1"/>
  <c r="N455" i="1"/>
  <c r="G455" i="1"/>
  <c r="N456" i="1"/>
  <c r="G456" i="1"/>
  <c r="N457" i="1"/>
  <c r="G457" i="1"/>
  <c r="N458" i="1"/>
  <c r="G458" i="1"/>
  <c r="N459" i="1"/>
  <c r="G459" i="1"/>
  <c r="N460" i="1"/>
  <c r="G460" i="1"/>
  <c r="N461" i="1"/>
  <c r="G461" i="1"/>
  <c r="N462" i="1"/>
  <c r="G462" i="1"/>
  <c r="N463" i="1"/>
  <c r="G463" i="1"/>
  <c r="N464" i="1"/>
  <c r="G464" i="1"/>
  <c r="N465" i="1"/>
  <c r="G465" i="1"/>
  <c r="N466" i="1"/>
  <c r="G466" i="1"/>
  <c r="N467" i="1"/>
  <c r="G467" i="1"/>
  <c r="N468" i="1"/>
  <c r="G468" i="1"/>
  <c r="N469" i="1"/>
  <c r="G469" i="1"/>
  <c r="N470" i="1"/>
  <c r="G470" i="1"/>
  <c r="N471" i="1"/>
  <c r="G471" i="1"/>
  <c r="N472" i="1"/>
  <c r="G472" i="1"/>
  <c r="N473" i="1"/>
  <c r="G473" i="1"/>
  <c r="N474" i="1"/>
  <c r="G474" i="1"/>
  <c r="N475" i="1"/>
  <c r="G475" i="1"/>
  <c r="N476" i="1"/>
  <c r="G476" i="1"/>
  <c r="N477" i="1"/>
  <c r="G477" i="1"/>
  <c r="N478" i="1"/>
  <c r="G478" i="1"/>
  <c r="N479" i="1"/>
  <c r="G479" i="1"/>
  <c r="N480" i="1"/>
  <c r="G480" i="1"/>
  <c r="N481" i="1"/>
  <c r="G481" i="1"/>
  <c r="N482" i="1"/>
  <c r="G482" i="1"/>
  <c r="N483" i="1"/>
  <c r="G483" i="1"/>
  <c r="N484" i="1"/>
  <c r="G484" i="1"/>
  <c r="N485" i="1"/>
  <c r="G485" i="1"/>
  <c r="N486" i="1"/>
  <c r="G486" i="1"/>
  <c r="N487" i="1"/>
  <c r="G487" i="1"/>
  <c r="N488" i="1"/>
  <c r="G488" i="1"/>
  <c r="N489" i="1"/>
  <c r="G489" i="1"/>
  <c r="N490" i="1"/>
  <c r="G490" i="1"/>
  <c r="N491" i="1"/>
  <c r="G491" i="1"/>
  <c r="N492" i="1"/>
  <c r="G492" i="1"/>
  <c r="N493" i="1"/>
  <c r="G493" i="1"/>
  <c r="N494" i="1"/>
  <c r="G494" i="1"/>
  <c r="N495" i="1"/>
  <c r="G495" i="1"/>
  <c r="N496" i="1"/>
  <c r="G496" i="1"/>
  <c r="N497" i="1"/>
  <c r="G497" i="1"/>
  <c r="N498" i="1"/>
  <c r="G498" i="1"/>
  <c r="N499" i="1"/>
  <c r="G499" i="1"/>
  <c r="N500" i="1"/>
  <c r="G500" i="1"/>
  <c r="N501" i="1"/>
  <c r="G501" i="1"/>
  <c r="N502" i="1"/>
  <c r="G502" i="1"/>
  <c r="N503" i="1"/>
  <c r="G503" i="1"/>
  <c r="N504" i="1"/>
  <c r="G504" i="1"/>
  <c r="N505" i="1"/>
  <c r="G505" i="1"/>
  <c r="N506" i="1"/>
  <c r="G506" i="1"/>
  <c r="N507" i="1"/>
  <c r="G507" i="1"/>
  <c r="N508" i="1"/>
  <c r="G508" i="1"/>
  <c r="N509" i="1"/>
  <c r="G509" i="1"/>
  <c r="N510" i="1"/>
  <c r="G510" i="1"/>
  <c r="N511" i="1"/>
  <c r="G511" i="1"/>
  <c r="N512" i="1"/>
  <c r="G512" i="1"/>
  <c r="N513" i="1"/>
  <c r="G513" i="1"/>
  <c r="N514" i="1"/>
  <c r="G514" i="1"/>
  <c r="N515" i="1"/>
  <c r="G515" i="1"/>
  <c r="N516" i="1"/>
  <c r="G516" i="1"/>
  <c r="N517" i="1"/>
  <c r="G517" i="1"/>
  <c r="N518" i="1"/>
  <c r="G518" i="1"/>
  <c r="N519" i="1"/>
  <c r="G519" i="1"/>
  <c r="N520" i="1"/>
  <c r="G520" i="1"/>
  <c r="N521" i="1"/>
  <c r="G521" i="1"/>
  <c r="N522" i="1"/>
  <c r="G522" i="1"/>
  <c r="N523" i="1"/>
  <c r="G523" i="1"/>
  <c r="N524" i="1"/>
  <c r="G524" i="1"/>
  <c r="N525" i="1"/>
  <c r="G525" i="1"/>
  <c r="N526" i="1"/>
  <c r="G526" i="1"/>
  <c r="N527" i="1"/>
  <c r="G527" i="1"/>
  <c r="N528" i="1"/>
  <c r="G528" i="1"/>
  <c r="N529" i="1"/>
  <c r="G529" i="1"/>
  <c r="N530" i="1"/>
  <c r="G530" i="1"/>
  <c r="N531" i="1"/>
  <c r="G531" i="1"/>
  <c r="N532" i="1"/>
  <c r="G532" i="1"/>
  <c r="N533" i="1"/>
  <c r="G533" i="1"/>
  <c r="N534" i="1"/>
  <c r="G534" i="1"/>
  <c r="N535" i="1"/>
  <c r="G535" i="1"/>
  <c r="N536" i="1"/>
  <c r="G536" i="1"/>
  <c r="N537" i="1"/>
  <c r="G537" i="1"/>
  <c r="N538" i="1"/>
  <c r="G538" i="1"/>
  <c r="N539" i="1"/>
  <c r="G539" i="1"/>
  <c r="N540" i="1"/>
  <c r="G540" i="1"/>
  <c r="N541" i="1"/>
  <c r="G541" i="1"/>
  <c r="N542" i="1"/>
  <c r="G542" i="1"/>
  <c r="N543" i="1"/>
  <c r="G543" i="1"/>
  <c r="N544" i="1"/>
  <c r="G544" i="1"/>
  <c r="N545" i="1"/>
  <c r="G545" i="1"/>
  <c r="N546" i="1"/>
  <c r="G546" i="1"/>
  <c r="N547" i="1"/>
  <c r="G547" i="1"/>
  <c r="N548" i="1"/>
  <c r="G548" i="1"/>
  <c r="N549" i="1"/>
  <c r="G549" i="1"/>
  <c r="N550" i="1"/>
  <c r="G550" i="1"/>
  <c r="N551" i="1"/>
  <c r="G551" i="1"/>
  <c r="N552" i="1"/>
  <c r="G552" i="1"/>
  <c r="N553" i="1"/>
  <c r="G553" i="1"/>
  <c r="N554" i="1"/>
  <c r="G554" i="1"/>
  <c r="N555" i="1"/>
  <c r="G555" i="1"/>
  <c r="N556" i="1"/>
  <c r="G556" i="1"/>
  <c r="N557" i="1"/>
  <c r="G557" i="1"/>
  <c r="N558" i="1"/>
  <c r="G558" i="1"/>
  <c r="N559" i="1"/>
  <c r="G559" i="1"/>
  <c r="N560" i="1"/>
  <c r="G560" i="1"/>
  <c r="N561" i="1"/>
  <c r="G561" i="1"/>
  <c r="N562" i="1"/>
  <c r="G562" i="1"/>
  <c r="N563" i="1"/>
  <c r="G563" i="1"/>
  <c r="N564" i="1"/>
  <c r="G564" i="1"/>
  <c r="N565" i="1"/>
  <c r="G565" i="1"/>
  <c r="N566" i="1"/>
  <c r="G566" i="1"/>
  <c r="N567" i="1"/>
  <c r="G567" i="1"/>
  <c r="N568" i="1"/>
  <c r="G568" i="1"/>
  <c r="N569" i="1"/>
  <c r="G569" i="1"/>
  <c r="N570" i="1"/>
  <c r="G570" i="1"/>
  <c r="N571" i="1"/>
  <c r="G571" i="1"/>
  <c r="N572" i="1"/>
  <c r="G572" i="1"/>
  <c r="N573" i="1"/>
  <c r="G573" i="1"/>
  <c r="G582" i="1"/>
  <c r="F11" i="1" s="1"/>
  <c r="H11" i="1"/>
  <c r="N582" i="1"/>
  <c r="O11" i="1"/>
  <c r="J11" i="1" l="1"/>
  <c r="H573" i="1"/>
  <c r="O573" i="1"/>
  <c r="H572" i="1"/>
  <c r="O572" i="1"/>
  <c r="H571" i="1"/>
  <c r="O571" i="1"/>
  <c r="H570" i="1"/>
  <c r="O570" i="1"/>
  <c r="H569" i="1"/>
  <c r="O569" i="1"/>
  <c r="H568" i="1"/>
  <c r="O568" i="1"/>
  <c r="H567" i="1"/>
  <c r="O567" i="1"/>
  <c r="H566" i="1"/>
  <c r="O566" i="1"/>
  <c r="H565" i="1"/>
  <c r="O565" i="1"/>
  <c r="H564" i="1"/>
  <c r="O564" i="1"/>
  <c r="H563" i="1"/>
  <c r="O563" i="1"/>
  <c r="H562" i="1"/>
  <c r="O562" i="1"/>
  <c r="H561" i="1"/>
  <c r="O561" i="1"/>
  <c r="H560" i="1"/>
  <c r="O560" i="1"/>
  <c r="H559" i="1"/>
  <c r="O559" i="1"/>
  <c r="H558" i="1"/>
  <c r="O558" i="1"/>
  <c r="H557" i="1"/>
  <c r="O557" i="1"/>
  <c r="H556" i="1"/>
  <c r="O556" i="1"/>
  <c r="H555" i="1"/>
  <c r="O555" i="1"/>
  <c r="H554" i="1"/>
  <c r="O554" i="1"/>
  <c r="H553" i="1"/>
  <c r="O553" i="1"/>
  <c r="H552" i="1"/>
  <c r="O552" i="1"/>
  <c r="H551" i="1"/>
  <c r="O551" i="1"/>
  <c r="H550" i="1"/>
  <c r="O550" i="1"/>
  <c r="H549" i="1"/>
  <c r="O549" i="1"/>
  <c r="H548" i="1"/>
  <c r="O548" i="1"/>
  <c r="H547" i="1"/>
  <c r="O547" i="1"/>
  <c r="H546" i="1"/>
  <c r="O546" i="1"/>
  <c r="H545" i="1"/>
  <c r="O545" i="1"/>
  <c r="H544" i="1"/>
  <c r="O544" i="1"/>
  <c r="H543" i="1"/>
  <c r="O543" i="1"/>
  <c r="H542" i="1"/>
  <c r="O542" i="1"/>
  <c r="H541" i="1"/>
  <c r="O541" i="1"/>
  <c r="H540" i="1"/>
  <c r="O540" i="1"/>
  <c r="H539" i="1"/>
  <c r="O539" i="1"/>
  <c r="H538" i="1"/>
  <c r="O538" i="1"/>
  <c r="H537" i="1"/>
  <c r="O537" i="1"/>
  <c r="H536" i="1"/>
  <c r="O536" i="1"/>
  <c r="H535" i="1"/>
  <c r="O535" i="1"/>
  <c r="H534" i="1"/>
  <c r="O534" i="1"/>
  <c r="H533" i="1"/>
  <c r="O533" i="1"/>
  <c r="H532" i="1"/>
  <c r="O532" i="1"/>
  <c r="H531" i="1"/>
  <c r="O531" i="1"/>
  <c r="H530" i="1"/>
  <c r="O530" i="1"/>
  <c r="H529" i="1"/>
  <c r="O529" i="1"/>
  <c r="H528" i="1"/>
  <c r="O528" i="1"/>
  <c r="H527" i="1"/>
  <c r="O527" i="1"/>
  <c r="H526" i="1"/>
  <c r="O526" i="1"/>
  <c r="H525" i="1"/>
  <c r="O525" i="1"/>
  <c r="H524" i="1"/>
  <c r="O524" i="1"/>
  <c r="H523" i="1"/>
  <c r="O523" i="1"/>
  <c r="H522" i="1"/>
  <c r="O522" i="1"/>
  <c r="H521" i="1"/>
  <c r="O521" i="1"/>
  <c r="H520" i="1"/>
  <c r="O520" i="1"/>
  <c r="H519" i="1"/>
  <c r="O519" i="1"/>
  <c r="H518" i="1"/>
  <c r="O518" i="1"/>
  <c r="H517" i="1"/>
  <c r="O517" i="1"/>
  <c r="H516" i="1"/>
  <c r="O516" i="1"/>
  <c r="H515" i="1"/>
  <c r="O515" i="1"/>
  <c r="H514" i="1"/>
  <c r="O514" i="1"/>
  <c r="H513" i="1"/>
  <c r="O513" i="1"/>
  <c r="H512" i="1"/>
  <c r="O512" i="1"/>
  <c r="H511" i="1"/>
  <c r="O511" i="1"/>
  <c r="H510" i="1"/>
  <c r="O510" i="1"/>
  <c r="H509" i="1"/>
  <c r="O509" i="1"/>
  <c r="H508" i="1"/>
  <c r="O508" i="1"/>
  <c r="H507" i="1"/>
  <c r="O507" i="1"/>
  <c r="H506" i="1"/>
  <c r="O506" i="1"/>
  <c r="H505" i="1"/>
  <c r="O505" i="1"/>
  <c r="H504" i="1"/>
  <c r="O504" i="1"/>
  <c r="H503" i="1"/>
  <c r="O503" i="1"/>
  <c r="H502" i="1"/>
  <c r="O502" i="1"/>
  <c r="H501" i="1"/>
  <c r="O501" i="1"/>
  <c r="H500" i="1"/>
  <c r="O500" i="1"/>
  <c r="H499" i="1"/>
  <c r="O499" i="1"/>
  <c r="H498" i="1"/>
  <c r="O498" i="1"/>
  <c r="H497" i="1"/>
  <c r="O497" i="1"/>
  <c r="H496" i="1"/>
  <c r="O496" i="1"/>
  <c r="H495" i="1"/>
  <c r="O495" i="1"/>
  <c r="H494" i="1"/>
  <c r="O494" i="1"/>
  <c r="H493" i="1"/>
  <c r="O493" i="1"/>
  <c r="H492" i="1"/>
  <c r="O492" i="1"/>
  <c r="H491" i="1"/>
  <c r="O491" i="1"/>
  <c r="H490" i="1"/>
  <c r="O490" i="1"/>
  <c r="H489" i="1"/>
  <c r="O489" i="1"/>
  <c r="H488" i="1"/>
  <c r="O488" i="1"/>
  <c r="H487" i="1"/>
  <c r="O487" i="1"/>
  <c r="H486" i="1"/>
  <c r="O486" i="1"/>
  <c r="H485" i="1"/>
  <c r="O485" i="1"/>
  <c r="H484" i="1"/>
  <c r="O484" i="1"/>
  <c r="H483" i="1"/>
  <c r="O483" i="1"/>
  <c r="H482" i="1"/>
  <c r="O482" i="1"/>
  <c r="H481" i="1"/>
  <c r="O481" i="1"/>
  <c r="H480" i="1"/>
  <c r="O480" i="1"/>
  <c r="H479" i="1"/>
  <c r="O479" i="1"/>
  <c r="H478" i="1"/>
  <c r="O478" i="1"/>
  <c r="H477" i="1"/>
  <c r="O477" i="1"/>
  <c r="H476" i="1"/>
  <c r="O476" i="1"/>
  <c r="H475" i="1"/>
  <c r="O475" i="1"/>
  <c r="H474" i="1"/>
  <c r="O474" i="1"/>
  <c r="H473" i="1"/>
  <c r="O473" i="1"/>
  <c r="H472" i="1"/>
  <c r="O472" i="1"/>
  <c r="H471" i="1"/>
  <c r="O471" i="1"/>
  <c r="H470" i="1"/>
  <c r="O470" i="1"/>
  <c r="H469" i="1"/>
  <c r="O469" i="1"/>
  <c r="H468" i="1"/>
  <c r="O468" i="1"/>
  <c r="H467" i="1"/>
  <c r="O467" i="1"/>
  <c r="H466" i="1"/>
  <c r="O466" i="1"/>
  <c r="H465" i="1"/>
  <c r="O465" i="1"/>
  <c r="H464" i="1"/>
  <c r="O464" i="1"/>
  <c r="H463" i="1"/>
  <c r="O463" i="1"/>
  <c r="H462" i="1"/>
  <c r="O462" i="1"/>
  <c r="H461" i="1"/>
  <c r="O461" i="1"/>
  <c r="H460" i="1"/>
  <c r="O460" i="1"/>
  <c r="H459" i="1"/>
  <c r="O459" i="1"/>
  <c r="H458" i="1"/>
  <c r="O458" i="1"/>
  <c r="H457" i="1"/>
  <c r="O457" i="1"/>
  <c r="H456" i="1"/>
  <c r="O456" i="1"/>
  <c r="H455" i="1"/>
  <c r="O455" i="1"/>
  <c r="H454" i="1"/>
  <c r="O454" i="1"/>
  <c r="H453" i="1"/>
  <c r="O453" i="1"/>
  <c r="H452" i="1"/>
  <c r="O452" i="1"/>
  <c r="H451" i="1"/>
  <c r="O451" i="1"/>
  <c r="H450" i="1"/>
  <c r="O450" i="1"/>
  <c r="H449" i="1"/>
  <c r="O449" i="1"/>
  <c r="H448" i="1"/>
  <c r="O448" i="1"/>
  <c r="H447" i="1"/>
  <c r="O447" i="1"/>
  <c r="H446" i="1"/>
  <c r="O446" i="1"/>
  <c r="H445" i="1"/>
  <c r="O445" i="1"/>
  <c r="H444" i="1"/>
  <c r="O444" i="1"/>
  <c r="H443" i="1"/>
  <c r="O443" i="1"/>
  <c r="H442" i="1"/>
  <c r="O442" i="1"/>
  <c r="H441" i="1"/>
  <c r="O441" i="1"/>
  <c r="H440" i="1"/>
  <c r="O440" i="1"/>
  <c r="H439" i="1"/>
  <c r="O439" i="1"/>
  <c r="H438" i="1"/>
  <c r="O438" i="1"/>
  <c r="H437" i="1"/>
  <c r="O437" i="1"/>
  <c r="H436" i="1"/>
  <c r="O436" i="1"/>
  <c r="H435" i="1"/>
  <c r="O435" i="1"/>
  <c r="H434" i="1"/>
  <c r="O434" i="1"/>
  <c r="H433" i="1"/>
  <c r="O433" i="1"/>
  <c r="H432" i="1"/>
  <c r="O432" i="1"/>
  <c r="H431" i="1"/>
  <c r="O431" i="1"/>
  <c r="H430" i="1"/>
  <c r="O430" i="1"/>
  <c r="H429" i="1"/>
  <c r="O429" i="1"/>
  <c r="H428" i="1"/>
  <c r="O428" i="1"/>
  <c r="H427" i="1"/>
  <c r="O427" i="1"/>
  <c r="H426" i="1"/>
  <c r="O426" i="1"/>
  <c r="H425" i="1"/>
  <c r="O425" i="1"/>
  <c r="H424" i="1"/>
  <c r="O424" i="1"/>
  <c r="H423" i="1"/>
  <c r="O423" i="1"/>
  <c r="H422" i="1"/>
  <c r="O422" i="1"/>
  <c r="H421" i="1"/>
  <c r="O421" i="1"/>
  <c r="H420" i="1"/>
  <c r="O420" i="1"/>
  <c r="H419" i="1"/>
  <c r="O419" i="1"/>
  <c r="H418" i="1"/>
  <c r="O418" i="1"/>
  <c r="H417" i="1"/>
  <c r="O417" i="1"/>
  <c r="H416" i="1"/>
  <c r="O416" i="1"/>
  <c r="H415" i="1"/>
  <c r="O415" i="1"/>
  <c r="H414" i="1"/>
  <c r="O414" i="1"/>
  <c r="H413" i="1"/>
  <c r="O413" i="1"/>
  <c r="H412" i="1"/>
  <c r="O412" i="1"/>
  <c r="H411" i="1"/>
  <c r="O411" i="1"/>
  <c r="H410" i="1"/>
  <c r="O410" i="1"/>
  <c r="H409" i="1"/>
  <c r="O409" i="1"/>
  <c r="H408" i="1"/>
  <c r="O408" i="1"/>
  <c r="H407" i="1"/>
  <c r="O407" i="1"/>
  <c r="H406" i="1"/>
  <c r="O406" i="1"/>
  <c r="H405" i="1"/>
  <c r="O405" i="1"/>
  <c r="H404" i="1"/>
  <c r="O404" i="1"/>
  <c r="H403" i="1"/>
  <c r="O403" i="1"/>
  <c r="H402" i="1"/>
  <c r="O402" i="1"/>
  <c r="H401" i="1"/>
  <c r="O401" i="1"/>
  <c r="H400" i="1"/>
  <c r="O400" i="1"/>
  <c r="H399" i="1"/>
  <c r="O399" i="1"/>
  <c r="H398" i="1"/>
  <c r="O398" i="1"/>
  <c r="H397" i="1"/>
  <c r="O397" i="1"/>
  <c r="H396" i="1"/>
  <c r="O396" i="1"/>
  <c r="H395" i="1"/>
  <c r="O395" i="1"/>
  <c r="H394" i="1"/>
  <c r="O394" i="1"/>
  <c r="H393" i="1"/>
  <c r="O393" i="1"/>
  <c r="H392" i="1"/>
  <c r="O392" i="1"/>
  <c r="H391" i="1"/>
  <c r="O391" i="1"/>
  <c r="H390" i="1"/>
  <c r="O390" i="1"/>
  <c r="H389" i="1"/>
  <c r="O389" i="1"/>
  <c r="H388" i="1"/>
  <c r="O388" i="1"/>
  <c r="H387" i="1"/>
  <c r="O387" i="1"/>
  <c r="H386" i="1"/>
  <c r="O386" i="1"/>
  <c r="H385" i="1"/>
  <c r="O385" i="1"/>
  <c r="H384" i="1"/>
  <c r="O384" i="1"/>
  <c r="H383" i="1"/>
  <c r="O383" i="1"/>
  <c r="H382" i="1"/>
  <c r="O382" i="1"/>
  <c r="H381" i="1"/>
  <c r="O381" i="1"/>
  <c r="H380" i="1"/>
  <c r="O380" i="1"/>
  <c r="H379" i="1"/>
  <c r="O379" i="1"/>
  <c r="H378" i="1"/>
  <c r="O378" i="1"/>
  <c r="H377" i="1"/>
  <c r="O377" i="1"/>
  <c r="H376" i="1"/>
  <c r="O376" i="1"/>
  <c r="H375" i="1"/>
  <c r="O375" i="1"/>
  <c r="H374" i="1"/>
  <c r="O374" i="1"/>
  <c r="H373" i="1"/>
  <c r="O373" i="1"/>
  <c r="H372" i="1"/>
  <c r="O372" i="1"/>
  <c r="H371" i="1"/>
  <c r="O371" i="1"/>
  <c r="H370" i="1"/>
  <c r="O370" i="1"/>
  <c r="H369" i="1"/>
  <c r="O369" i="1"/>
  <c r="H368" i="1"/>
  <c r="O368" i="1"/>
  <c r="H367" i="1"/>
  <c r="O367" i="1"/>
  <c r="H366" i="1"/>
  <c r="O366" i="1"/>
  <c r="H365" i="1"/>
  <c r="O365" i="1"/>
  <c r="H364" i="1"/>
  <c r="O364" i="1"/>
  <c r="H363" i="1"/>
  <c r="O363" i="1"/>
  <c r="H362" i="1"/>
  <c r="O362" i="1"/>
  <c r="H361" i="1"/>
  <c r="O361" i="1"/>
  <c r="H360" i="1"/>
  <c r="O360" i="1"/>
  <c r="H359" i="1"/>
  <c r="O359" i="1"/>
  <c r="H358" i="1"/>
  <c r="O358" i="1"/>
  <c r="H357" i="1"/>
  <c r="O357" i="1"/>
  <c r="H356" i="1"/>
  <c r="O356" i="1"/>
  <c r="H355" i="1"/>
  <c r="O355" i="1"/>
  <c r="H354" i="1"/>
  <c r="O354" i="1"/>
  <c r="H353" i="1"/>
  <c r="O353" i="1"/>
  <c r="H352" i="1"/>
  <c r="O352" i="1"/>
  <c r="H351" i="1"/>
  <c r="O351" i="1"/>
  <c r="H350" i="1"/>
  <c r="O350" i="1"/>
  <c r="H349" i="1"/>
  <c r="O349" i="1"/>
  <c r="H348" i="1"/>
  <c r="O348" i="1"/>
  <c r="H347" i="1"/>
  <c r="O347" i="1"/>
  <c r="H346" i="1"/>
  <c r="O346" i="1"/>
  <c r="H345" i="1"/>
  <c r="O345" i="1"/>
  <c r="H344" i="1"/>
  <c r="O344" i="1"/>
  <c r="H343" i="1"/>
  <c r="O343" i="1"/>
  <c r="H342" i="1"/>
  <c r="O342" i="1"/>
  <c r="H341" i="1"/>
  <c r="O341" i="1"/>
  <c r="H340" i="1"/>
  <c r="O340" i="1"/>
  <c r="H339" i="1"/>
  <c r="O339" i="1"/>
  <c r="H338" i="1"/>
  <c r="O338" i="1"/>
  <c r="H337" i="1"/>
  <c r="O337" i="1"/>
  <c r="H336" i="1"/>
  <c r="O336" i="1"/>
  <c r="H335" i="1"/>
  <c r="O335" i="1"/>
  <c r="H334" i="1"/>
  <c r="O334" i="1"/>
  <c r="H333" i="1"/>
  <c r="O333" i="1"/>
  <c r="H332" i="1"/>
  <c r="O332" i="1"/>
  <c r="H331" i="1"/>
  <c r="O331" i="1"/>
  <c r="H330" i="1"/>
  <c r="O330" i="1"/>
  <c r="H329" i="1"/>
  <c r="O329" i="1"/>
  <c r="H328" i="1"/>
  <c r="O328" i="1"/>
  <c r="H327" i="1"/>
  <c r="O327" i="1"/>
  <c r="H326" i="1"/>
  <c r="O326" i="1"/>
  <c r="H325" i="1"/>
  <c r="O325" i="1"/>
  <c r="H324" i="1"/>
  <c r="O324" i="1"/>
  <c r="H323" i="1"/>
  <c r="O323" i="1"/>
  <c r="H322" i="1"/>
  <c r="O322" i="1"/>
  <c r="H321" i="1"/>
  <c r="O321" i="1"/>
  <c r="H320" i="1"/>
  <c r="O320" i="1"/>
  <c r="H319" i="1"/>
  <c r="O319" i="1"/>
  <c r="H318" i="1"/>
  <c r="O318" i="1"/>
  <c r="H317" i="1"/>
  <c r="O317" i="1"/>
  <c r="H316" i="1"/>
  <c r="O316" i="1"/>
  <c r="H315" i="1"/>
  <c r="O315" i="1"/>
  <c r="H314" i="1"/>
  <c r="O314" i="1"/>
  <c r="H313" i="1"/>
  <c r="O313" i="1"/>
  <c r="H312" i="1"/>
  <c r="O312" i="1"/>
  <c r="H311" i="1"/>
  <c r="O311" i="1"/>
  <c r="H310" i="1"/>
  <c r="O310" i="1"/>
  <c r="H309" i="1"/>
  <c r="O309" i="1"/>
  <c r="H308" i="1"/>
  <c r="O308" i="1"/>
  <c r="H307" i="1"/>
  <c r="O307" i="1"/>
  <c r="H306" i="1"/>
  <c r="O306" i="1"/>
  <c r="H305" i="1"/>
  <c r="O305" i="1"/>
  <c r="H304" i="1"/>
  <c r="O304" i="1"/>
  <c r="H303" i="1"/>
  <c r="O303" i="1"/>
  <c r="H302" i="1"/>
  <c r="O302" i="1"/>
  <c r="H301" i="1"/>
  <c r="O301" i="1"/>
  <c r="H300" i="1"/>
  <c r="O300" i="1"/>
  <c r="H299" i="1"/>
  <c r="O299" i="1"/>
  <c r="H298" i="1"/>
  <c r="O298" i="1"/>
  <c r="H297" i="1"/>
  <c r="O297" i="1"/>
  <c r="H296" i="1"/>
  <c r="O296" i="1"/>
  <c r="H295" i="1"/>
  <c r="O295" i="1"/>
  <c r="H294" i="1"/>
  <c r="O294" i="1"/>
  <c r="H293" i="1"/>
  <c r="O293" i="1"/>
  <c r="H292" i="1"/>
  <c r="O292" i="1"/>
  <c r="H291" i="1"/>
  <c r="O291" i="1"/>
  <c r="H290" i="1"/>
  <c r="O290" i="1"/>
  <c r="H289" i="1"/>
  <c r="O289" i="1"/>
  <c r="H288" i="1"/>
  <c r="O288" i="1"/>
  <c r="H287" i="1"/>
  <c r="O287" i="1"/>
  <c r="H286" i="1"/>
  <c r="O286" i="1"/>
  <c r="H285" i="1"/>
  <c r="O285" i="1"/>
  <c r="H284" i="1"/>
  <c r="O284" i="1"/>
  <c r="H283" i="1"/>
  <c r="O283" i="1"/>
  <c r="H282" i="1"/>
  <c r="O282" i="1"/>
  <c r="H281" i="1"/>
  <c r="O281" i="1"/>
  <c r="H280" i="1"/>
  <c r="O280" i="1"/>
  <c r="H279" i="1"/>
  <c r="O279" i="1"/>
  <c r="H278" i="1"/>
  <c r="O278" i="1"/>
  <c r="H277" i="1"/>
  <c r="O277" i="1"/>
  <c r="H276" i="1"/>
  <c r="O276" i="1"/>
  <c r="H275" i="1"/>
  <c r="O275" i="1"/>
  <c r="H274" i="1"/>
  <c r="O274" i="1"/>
  <c r="H273" i="1"/>
  <c r="O273" i="1"/>
  <c r="H272" i="1"/>
  <c r="O272" i="1"/>
  <c r="H271" i="1"/>
  <c r="O271" i="1"/>
  <c r="H270" i="1"/>
  <c r="O270" i="1"/>
  <c r="H269" i="1"/>
  <c r="O269" i="1"/>
  <c r="H268" i="1"/>
  <c r="O268" i="1"/>
  <c r="H267" i="1"/>
  <c r="O267" i="1"/>
  <c r="H266" i="1"/>
  <c r="O266" i="1"/>
  <c r="H265" i="1"/>
  <c r="O265" i="1"/>
  <c r="H264" i="1"/>
  <c r="O264" i="1"/>
  <c r="H263" i="1"/>
  <c r="O263" i="1"/>
  <c r="H262" i="1"/>
  <c r="O262" i="1"/>
  <c r="H261" i="1"/>
  <c r="O261" i="1"/>
  <c r="H260" i="1"/>
  <c r="O260" i="1"/>
  <c r="H259" i="1"/>
  <c r="O259" i="1"/>
  <c r="H258" i="1"/>
  <c r="O258" i="1"/>
  <c r="H257" i="1"/>
  <c r="O257" i="1"/>
  <c r="H256" i="1"/>
  <c r="O256" i="1"/>
  <c r="H255" i="1"/>
  <c r="O255" i="1"/>
  <c r="H254" i="1"/>
  <c r="O254" i="1"/>
  <c r="H253" i="1"/>
  <c r="O253" i="1"/>
  <c r="H252" i="1"/>
  <c r="O252" i="1"/>
  <c r="H251" i="1"/>
  <c r="O251" i="1"/>
  <c r="H250" i="1"/>
  <c r="O250" i="1"/>
  <c r="H249" i="1"/>
  <c r="O249" i="1"/>
  <c r="H248" i="1"/>
  <c r="O248" i="1"/>
  <c r="H247" i="1"/>
  <c r="O247" i="1"/>
  <c r="H246" i="1"/>
  <c r="O246" i="1"/>
  <c r="H245" i="1"/>
  <c r="O245" i="1"/>
  <c r="H244" i="1"/>
  <c r="O244" i="1"/>
  <c r="H243" i="1"/>
  <c r="O243" i="1"/>
  <c r="H242" i="1"/>
  <c r="O242" i="1"/>
  <c r="H241" i="1"/>
  <c r="O241" i="1"/>
  <c r="H240" i="1"/>
  <c r="O240" i="1"/>
  <c r="H239" i="1"/>
  <c r="O239" i="1"/>
  <c r="H238" i="1"/>
  <c r="O238" i="1"/>
  <c r="H237" i="1"/>
  <c r="O237" i="1"/>
  <c r="H236" i="1"/>
  <c r="O236" i="1"/>
  <c r="H235" i="1"/>
  <c r="O235" i="1"/>
  <c r="H234" i="1"/>
  <c r="O234" i="1"/>
  <c r="H233" i="1"/>
  <c r="O233" i="1"/>
  <c r="H232" i="1"/>
  <c r="O232" i="1"/>
  <c r="H231" i="1"/>
  <c r="O231" i="1"/>
  <c r="H230" i="1"/>
  <c r="O230" i="1"/>
  <c r="H229" i="1"/>
  <c r="O229" i="1"/>
  <c r="H228" i="1"/>
  <c r="O228" i="1"/>
  <c r="H227" i="1"/>
  <c r="O227" i="1"/>
  <c r="H226" i="1"/>
  <c r="O226" i="1"/>
  <c r="H225" i="1"/>
  <c r="O225" i="1"/>
  <c r="H224" i="1"/>
  <c r="O224" i="1"/>
  <c r="H223" i="1"/>
  <c r="O223" i="1"/>
  <c r="H222" i="1"/>
  <c r="O222" i="1"/>
  <c r="H221" i="1"/>
  <c r="O221" i="1"/>
  <c r="H220" i="1"/>
  <c r="O220" i="1"/>
  <c r="H219" i="1"/>
  <c r="O219" i="1"/>
  <c r="H218" i="1"/>
  <c r="O218" i="1"/>
  <c r="H217" i="1"/>
  <c r="O217" i="1"/>
  <c r="H216" i="1"/>
  <c r="O216" i="1"/>
  <c r="H215" i="1"/>
  <c r="O215" i="1"/>
  <c r="H214" i="1"/>
  <c r="O214" i="1"/>
  <c r="H213" i="1"/>
  <c r="O213" i="1"/>
  <c r="H212" i="1"/>
  <c r="O212" i="1"/>
  <c r="H211" i="1"/>
  <c r="O211" i="1"/>
  <c r="H210" i="1"/>
  <c r="O210" i="1"/>
  <c r="H209" i="1"/>
  <c r="O209" i="1"/>
  <c r="H208" i="1"/>
  <c r="O208" i="1"/>
  <c r="H207" i="1"/>
  <c r="O207" i="1"/>
  <c r="H206" i="1"/>
  <c r="O206" i="1"/>
  <c r="H205" i="1"/>
  <c r="O205" i="1"/>
  <c r="H204" i="1"/>
  <c r="O204" i="1"/>
  <c r="H203" i="1"/>
  <c r="O203" i="1"/>
  <c r="H202" i="1"/>
  <c r="O202" i="1"/>
  <c r="H201" i="1"/>
  <c r="O201" i="1"/>
  <c r="H200" i="1"/>
  <c r="O200" i="1"/>
  <c r="H199" i="1"/>
  <c r="O199" i="1"/>
  <c r="H198" i="1"/>
  <c r="O198" i="1"/>
  <c r="H197" i="1"/>
  <c r="O197" i="1"/>
  <c r="H196" i="1"/>
  <c r="O196" i="1"/>
  <c r="H195" i="1"/>
  <c r="O195" i="1"/>
  <c r="H194" i="1"/>
  <c r="O194" i="1"/>
  <c r="H193" i="1"/>
  <c r="O193" i="1"/>
  <c r="H192" i="1"/>
  <c r="O192" i="1"/>
  <c r="H191" i="1"/>
  <c r="O191" i="1"/>
  <c r="H190" i="1"/>
  <c r="O190" i="1"/>
  <c r="H189" i="1"/>
  <c r="O189" i="1"/>
  <c r="H188" i="1"/>
  <c r="O188" i="1"/>
  <c r="H187" i="1"/>
  <c r="O187" i="1"/>
  <c r="H186" i="1"/>
  <c r="O186" i="1"/>
  <c r="H185" i="1"/>
  <c r="O185" i="1"/>
  <c r="H184" i="1"/>
  <c r="O184" i="1"/>
  <c r="H183" i="1"/>
  <c r="O183" i="1"/>
  <c r="H182" i="1"/>
  <c r="O182" i="1"/>
  <c r="H181" i="1"/>
  <c r="O181" i="1"/>
  <c r="H180" i="1"/>
  <c r="O180" i="1"/>
  <c r="H179" i="1"/>
  <c r="O179" i="1"/>
  <c r="H178" i="1"/>
  <c r="O178" i="1"/>
  <c r="H177" i="1"/>
  <c r="O177" i="1"/>
  <c r="H176" i="1"/>
  <c r="O176" i="1"/>
  <c r="H175" i="1"/>
  <c r="O175" i="1"/>
  <c r="H174" i="1"/>
  <c r="O174" i="1"/>
  <c r="H173" i="1"/>
  <c r="O173" i="1"/>
  <c r="H172" i="1"/>
  <c r="O172" i="1"/>
  <c r="H171" i="1"/>
  <c r="O171" i="1"/>
  <c r="H170" i="1"/>
  <c r="O170" i="1"/>
  <c r="H169" i="1"/>
  <c r="O169" i="1"/>
  <c r="H168" i="1"/>
  <c r="O168" i="1"/>
  <c r="H167" i="1"/>
  <c r="O167" i="1"/>
  <c r="H166" i="1"/>
  <c r="O166" i="1"/>
  <c r="H165" i="1"/>
  <c r="O165" i="1"/>
  <c r="H164" i="1"/>
  <c r="O164" i="1"/>
  <c r="H163" i="1"/>
  <c r="O163" i="1"/>
  <c r="H162" i="1"/>
  <c r="O162" i="1"/>
  <c r="H161" i="1"/>
  <c r="O161" i="1"/>
  <c r="H160" i="1"/>
  <c r="O160" i="1"/>
  <c r="H159" i="1"/>
  <c r="O159" i="1"/>
  <c r="H158" i="1"/>
  <c r="O158" i="1"/>
  <c r="H157" i="1"/>
  <c r="O157" i="1"/>
  <c r="H156" i="1"/>
  <c r="O156" i="1"/>
  <c r="H155" i="1"/>
  <c r="O155" i="1"/>
  <c r="H154" i="1"/>
  <c r="O154" i="1"/>
  <c r="H153" i="1"/>
  <c r="O153" i="1"/>
  <c r="H152" i="1"/>
  <c r="O152" i="1"/>
  <c r="H151" i="1"/>
  <c r="O151" i="1"/>
  <c r="H150" i="1"/>
  <c r="O150" i="1"/>
  <c r="H149" i="1"/>
  <c r="O149" i="1"/>
  <c r="H148" i="1"/>
  <c r="O148" i="1"/>
  <c r="H147" i="1"/>
  <c r="O147" i="1"/>
  <c r="H146" i="1"/>
  <c r="O146" i="1"/>
  <c r="H145" i="1"/>
  <c r="O145" i="1"/>
  <c r="H144" i="1"/>
  <c r="O144" i="1"/>
  <c r="H143" i="1"/>
  <c r="O143" i="1"/>
  <c r="H142" i="1"/>
  <c r="O142" i="1"/>
  <c r="H141" i="1"/>
  <c r="O141" i="1"/>
  <c r="H140" i="1"/>
  <c r="O140" i="1"/>
  <c r="H139" i="1"/>
  <c r="O139" i="1"/>
  <c r="H138" i="1"/>
  <c r="O138" i="1"/>
  <c r="H137" i="1"/>
  <c r="O137" i="1"/>
  <c r="H136" i="1"/>
  <c r="O136" i="1"/>
  <c r="H135" i="1"/>
  <c r="O135" i="1"/>
  <c r="H134" i="1"/>
  <c r="O134" i="1"/>
  <c r="H133" i="1"/>
  <c r="O133" i="1"/>
  <c r="H132" i="1"/>
  <c r="O132" i="1"/>
  <c r="H131" i="1"/>
  <c r="O131" i="1"/>
  <c r="H130" i="1"/>
  <c r="O130" i="1"/>
  <c r="H129" i="1"/>
  <c r="O129" i="1"/>
  <c r="H128" i="1"/>
  <c r="O128" i="1"/>
  <c r="H127" i="1"/>
  <c r="O127" i="1"/>
  <c r="H126" i="1"/>
  <c r="O126" i="1"/>
  <c r="H125" i="1"/>
  <c r="O125" i="1"/>
  <c r="H124" i="1"/>
  <c r="O124" i="1"/>
  <c r="H123" i="1"/>
  <c r="O123" i="1"/>
  <c r="H122" i="1"/>
  <c r="O122" i="1"/>
  <c r="H121" i="1"/>
  <c r="O121" i="1"/>
  <c r="H120" i="1"/>
  <c r="O120" i="1"/>
  <c r="H119" i="1"/>
  <c r="O119" i="1"/>
  <c r="H118" i="1"/>
  <c r="O118" i="1"/>
  <c r="H117" i="1"/>
  <c r="O117" i="1"/>
  <c r="H116" i="1"/>
  <c r="O116" i="1"/>
  <c r="H115" i="1"/>
  <c r="O115" i="1"/>
  <c r="H114" i="1"/>
  <c r="O114" i="1"/>
  <c r="H113" i="1"/>
  <c r="O113" i="1"/>
  <c r="H112" i="1"/>
  <c r="O112" i="1"/>
  <c r="H111" i="1"/>
  <c r="O111" i="1"/>
  <c r="H110" i="1"/>
  <c r="O110" i="1"/>
  <c r="H109" i="1"/>
  <c r="O109" i="1"/>
  <c r="H108" i="1"/>
  <c r="O108" i="1"/>
  <c r="H107" i="1"/>
  <c r="O107" i="1"/>
  <c r="H106" i="1"/>
  <c r="O106" i="1"/>
  <c r="H105" i="1"/>
  <c r="O105" i="1"/>
  <c r="H104" i="1"/>
  <c r="O104" i="1"/>
  <c r="H103" i="1"/>
  <c r="O103" i="1"/>
  <c r="H102" i="1"/>
  <c r="O102" i="1"/>
  <c r="H101" i="1"/>
  <c r="O101" i="1"/>
  <c r="H100" i="1"/>
  <c r="O100" i="1"/>
  <c r="H99" i="1"/>
  <c r="O99" i="1"/>
  <c r="H98" i="1"/>
  <c r="O98" i="1"/>
  <c r="H97" i="1"/>
  <c r="O97" i="1"/>
  <c r="H96" i="1"/>
  <c r="O96" i="1"/>
  <c r="H95" i="1"/>
  <c r="O95" i="1"/>
  <c r="H94" i="1"/>
  <c r="O94" i="1"/>
  <c r="H93" i="1"/>
  <c r="O93" i="1"/>
  <c r="H92" i="1"/>
  <c r="O92" i="1"/>
  <c r="H91" i="1"/>
  <c r="O91" i="1"/>
  <c r="H90" i="1"/>
  <c r="O90" i="1"/>
  <c r="H89" i="1"/>
  <c r="O89" i="1"/>
  <c r="H88" i="1"/>
  <c r="O88" i="1"/>
  <c r="H87" i="1"/>
  <c r="O87" i="1"/>
  <c r="H86" i="1"/>
  <c r="O86" i="1"/>
  <c r="H85" i="1"/>
  <c r="O85" i="1"/>
  <c r="H84" i="1"/>
  <c r="O84" i="1"/>
  <c r="H83" i="1"/>
  <c r="O83" i="1"/>
  <c r="H82" i="1"/>
  <c r="O82" i="1"/>
  <c r="H81" i="1"/>
  <c r="O81" i="1"/>
  <c r="H80" i="1"/>
  <c r="O80" i="1"/>
  <c r="H79" i="1"/>
  <c r="O79" i="1"/>
  <c r="H78" i="1"/>
  <c r="O78" i="1"/>
  <c r="H77" i="1"/>
  <c r="O77" i="1"/>
  <c r="H76" i="1"/>
  <c r="O76" i="1"/>
  <c r="H75" i="1"/>
  <c r="O75" i="1"/>
  <c r="H74" i="1"/>
  <c r="O74" i="1"/>
  <c r="H73" i="1"/>
  <c r="O73" i="1"/>
  <c r="H72" i="1"/>
  <c r="O72" i="1"/>
  <c r="H71" i="1"/>
  <c r="O71" i="1"/>
  <c r="H70" i="1"/>
  <c r="O70" i="1"/>
  <c r="H69" i="1"/>
  <c r="O69" i="1"/>
  <c r="H68" i="1"/>
  <c r="O68" i="1"/>
  <c r="H67" i="1"/>
  <c r="O67" i="1"/>
  <c r="H66" i="1"/>
  <c r="O66" i="1"/>
  <c r="H65" i="1"/>
  <c r="O65" i="1"/>
  <c r="H64" i="1"/>
  <c r="O64" i="1"/>
  <c r="H63" i="1"/>
  <c r="O63" i="1"/>
  <c r="H62" i="1"/>
  <c r="O62" i="1"/>
  <c r="H61" i="1"/>
  <c r="O61" i="1"/>
  <c r="H60" i="1"/>
  <c r="O60" i="1"/>
  <c r="H59" i="1"/>
  <c r="O59" i="1"/>
  <c r="H58" i="1"/>
  <c r="O58" i="1"/>
  <c r="H57" i="1"/>
  <c r="O57" i="1"/>
  <c r="H56" i="1"/>
  <c r="O56" i="1"/>
  <c r="H55" i="1"/>
  <c r="O55" i="1"/>
  <c r="H54" i="1"/>
  <c r="O54" i="1"/>
  <c r="H53" i="1"/>
  <c r="O53" i="1"/>
  <c r="H52" i="1"/>
  <c r="O52" i="1"/>
  <c r="H51" i="1"/>
  <c r="O51" i="1"/>
  <c r="H50" i="1"/>
  <c r="O50" i="1"/>
  <c r="H49" i="1"/>
  <c r="O49" i="1"/>
  <c r="H48" i="1"/>
  <c r="O48" i="1"/>
  <c r="H47" i="1"/>
  <c r="O47" i="1"/>
  <c r="H46" i="1"/>
  <c r="O46" i="1"/>
  <c r="H45" i="1"/>
  <c r="O45" i="1"/>
  <c r="H44" i="1"/>
  <c r="O44" i="1"/>
  <c r="H43" i="1"/>
  <c r="O43" i="1"/>
  <c r="H42" i="1"/>
  <c r="O42" i="1"/>
  <c r="H41" i="1"/>
  <c r="O41" i="1"/>
  <c r="H40" i="1"/>
  <c r="O40" i="1"/>
  <c r="H39" i="1"/>
  <c r="O39" i="1"/>
  <c r="H38" i="1"/>
  <c r="O38" i="1"/>
  <c r="H37" i="1"/>
  <c r="O37" i="1"/>
  <c r="H36" i="1"/>
  <c r="O36" i="1"/>
  <c r="H35" i="1"/>
  <c r="O35" i="1"/>
  <c r="H34" i="1"/>
  <c r="O34" i="1"/>
  <c r="H33" i="1"/>
  <c r="O33" i="1"/>
  <c r="H32" i="1"/>
  <c r="O32" i="1"/>
  <c r="H31" i="1"/>
  <c r="O31" i="1"/>
  <c r="H30" i="1"/>
  <c r="O30" i="1"/>
  <c r="H29" i="1"/>
  <c r="O29" i="1"/>
  <c r="H28" i="1"/>
  <c r="O28" i="1"/>
  <c r="H27" i="1"/>
  <c r="O27" i="1"/>
  <c r="H26" i="1"/>
  <c r="O26" i="1"/>
  <c r="H25" i="1"/>
  <c r="O25" i="1"/>
  <c r="H24" i="1"/>
  <c r="O24" i="1"/>
  <c r="H23" i="1"/>
  <c r="O23" i="1"/>
  <c r="H22" i="1"/>
  <c r="O22" i="1"/>
  <c r="H21" i="1"/>
  <c r="O21" i="1"/>
  <c r="H20" i="1"/>
  <c r="O20" i="1"/>
  <c r="H19" i="1"/>
  <c r="O19" i="1"/>
  <c r="H18" i="1"/>
  <c r="O18" i="1"/>
  <c r="H17" i="1"/>
  <c r="O17" i="1"/>
  <c r="H16" i="1"/>
  <c r="O16" i="1"/>
  <c r="H15" i="1"/>
  <c r="O15" i="1"/>
  <c r="H14" i="1"/>
  <c r="O14" i="1"/>
  <c r="H13" i="1"/>
  <c r="O13" i="1"/>
  <c r="H12" i="1"/>
  <c r="O12" i="1"/>
  <c r="F574" i="1"/>
  <c r="J574" i="1" s="1"/>
  <c r="H574" i="1"/>
  <c r="O574" i="1"/>
  <c r="F575" i="1"/>
  <c r="J575" i="1" s="1"/>
  <c r="H575" i="1"/>
  <c r="O575" i="1"/>
  <c r="F576" i="1"/>
  <c r="J576" i="1" s="1"/>
  <c r="H576" i="1"/>
  <c r="O576" i="1"/>
  <c r="F577" i="1"/>
  <c r="J577" i="1" s="1"/>
  <c r="H577" i="1"/>
  <c r="O577" i="1"/>
  <c r="F578" i="1"/>
  <c r="J578" i="1" s="1"/>
  <c r="H578" i="1"/>
  <c r="O578" i="1"/>
  <c r="F579" i="1"/>
  <c r="J579" i="1" s="1"/>
  <c r="H579" i="1"/>
  <c r="O579" i="1"/>
  <c r="F13" i="1"/>
  <c r="J13" i="1" s="1"/>
  <c r="Q13" i="1"/>
  <c r="F14" i="1"/>
  <c r="J14" i="1" s="1"/>
  <c r="Q14" i="1"/>
  <c r="F15" i="1"/>
  <c r="J15" i="1" s="1"/>
  <c r="Q15" i="1"/>
  <c r="F16" i="1"/>
  <c r="J16" i="1" s="1"/>
  <c r="Q16" i="1"/>
  <c r="F17" i="1"/>
  <c r="J17" i="1" s="1"/>
  <c r="Q17" i="1"/>
  <c r="F18" i="1"/>
  <c r="J18" i="1" s="1"/>
  <c r="Q18" i="1"/>
  <c r="F19" i="1"/>
  <c r="J19" i="1" s="1"/>
  <c r="Q19" i="1"/>
  <c r="F20" i="1"/>
  <c r="J20" i="1" s="1"/>
  <c r="Q20" i="1"/>
  <c r="F21" i="1"/>
  <c r="J21" i="1" s="1"/>
  <c r="Q21" i="1"/>
  <c r="F22" i="1"/>
  <c r="J22" i="1" s="1"/>
  <c r="Q22" i="1"/>
  <c r="F23" i="1"/>
  <c r="J23" i="1" s="1"/>
  <c r="Q23" i="1"/>
  <c r="F24" i="1"/>
  <c r="J24" i="1" s="1"/>
  <c r="Q24" i="1"/>
  <c r="F25" i="1"/>
  <c r="J25" i="1" s="1"/>
  <c r="Q25" i="1"/>
  <c r="F26" i="1"/>
  <c r="J26" i="1" s="1"/>
  <c r="Q26" i="1"/>
  <c r="F27" i="1"/>
  <c r="J27" i="1" s="1"/>
  <c r="Q27" i="1"/>
  <c r="F28" i="1"/>
  <c r="J28" i="1" s="1"/>
  <c r="Q28" i="1"/>
  <c r="F29" i="1"/>
  <c r="J29" i="1" s="1"/>
  <c r="Q29" i="1"/>
  <c r="F30" i="1"/>
  <c r="J30" i="1" s="1"/>
  <c r="Q30" i="1"/>
  <c r="F31" i="1"/>
  <c r="J31" i="1" s="1"/>
  <c r="Q31" i="1"/>
  <c r="F32" i="1"/>
  <c r="J32" i="1" s="1"/>
  <c r="Q32" i="1"/>
  <c r="F33" i="1"/>
  <c r="J33" i="1" s="1"/>
  <c r="Q33" i="1"/>
  <c r="F34" i="1"/>
  <c r="J34" i="1" s="1"/>
  <c r="Q34" i="1"/>
  <c r="F35" i="1"/>
  <c r="J35" i="1" s="1"/>
  <c r="Q35" i="1"/>
  <c r="F36" i="1"/>
  <c r="J36" i="1" s="1"/>
  <c r="Q36" i="1"/>
  <c r="F37" i="1"/>
  <c r="J37" i="1" s="1"/>
  <c r="Q37" i="1"/>
  <c r="F38" i="1"/>
  <c r="J38" i="1" s="1"/>
  <c r="Q38" i="1"/>
  <c r="F39" i="1"/>
  <c r="J39" i="1" s="1"/>
  <c r="Q39" i="1"/>
  <c r="F40" i="1"/>
  <c r="J40" i="1" s="1"/>
  <c r="Q40" i="1"/>
  <c r="F41" i="1"/>
  <c r="J41" i="1" s="1"/>
  <c r="Q41" i="1"/>
  <c r="F42" i="1"/>
  <c r="J42" i="1" s="1"/>
  <c r="Q42" i="1"/>
  <c r="F43" i="1"/>
  <c r="J43" i="1" s="1"/>
  <c r="Q43" i="1"/>
  <c r="F44" i="1"/>
  <c r="J44" i="1" s="1"/>
  <c r="Q44" i="1"/>
  <c r="F45" i="1"/>
  <c r="J45" i="1" s="1"/>
  <c r="Q45" i="1"/>
  <c r="F46" i="1"/>
  <c r="J46" i="1" s="1"/>
  <c r="Q46" i="1"/>
  <c r="F47" i="1"/>
  <c r="J47" i="1" s="1"/>
  <c r="Q47" i="1"/>
  <c r="F48" i="1"/>
  <c r="J48" i="1" s="1"/>
  <c r="Q48" i="1"/>
  <c r="F49" i="1"/>
  <c r="J49" i="1" s="1"/>
  <c r="Q49" i="1"/>
  <c r="F50" i="1"/>
  <c r="J50" i="1" s="1"/>
  <c r="Q50" i="1"/>
  <c r="F51" i="1"/>
  <c r="J51" i="1" s="1"/>
  <c r="Q51" i="1"/>
  <c r="F52" i="1"/>
  <c r="J52" i="1" s="1"/>
  <c r="Q52" i="1"/>
  <c r="F53" i="1"/>
  <c r="J53" i="1" s="1"/>
  <c r="Q53" i="1"/>
  <c r="F54" i="1"/>
  <c r="J54" i="1" s="1"/>
  <c r="Q54" i="1"/>
  <c r="F55" i="1"/>
  <c r="J55" i="1" s="1"/>
  <c r="Q55" i="1"/>
  <c r="F56" i="1"/>
  <c r="J56" i="1" s="1"/>
  <c r="Q56" i="1"/>
  <c r="F57" i="1"/>
  <c r="J57" i="1" s="1"/>
  <c r="Q57" i="1"/>
  <c r="F58" i="1"/>
  <c r="J58" i="1" s="1"/>
  <c r="Q58" i="1"/>
  <c r="F59" i="1"/>
  <c r="J59" i="1" s="1"/>
  <c r="Q59" i="1"/>
  <c r="F60" i="1"/>
  <c r="J60" i="1" s="1"/>
  <c r="Q60" i="1"/>
  <c r="F61" i="1"/>
  <c r="J61" i="1" s="1"/>
  <c r="Q61" i="1"/>
  <c r="F62" i="1"/>
  <c r="J62" i="1" s="1"/>
  <c r="Q62" i="1"/>
  <c r="F63" i="1"/>
  <c r="J63" i="1" s="1"/>
  <c r="Q63" i="1"/>
  <c r="F64" i="1"/>
  <c r="J64" i="1" s="1"/>
  <c r="Q64" i="1"/>
  <c r="F65" i="1"/>
  <c r="J65" i="1" s="1"/>
  <c r="Q65" i="1"/>
  <c r="F66" i="1"/>
  <c r="J66" i="1" s="1"/>
  <c r="Q66" i="1"/>
  <c r="F67" i="1"/>
  <c r="J67" i="1" s="1"/>
  <c r="Q67" i="1"/>
  <c r="F68" i="1"/>
  <c r="J68" i="1" s="1"/>
  <c r="Q68" i="1"/>
  <c r="F69" i="1"/>
  <c r="J69" i="1" s="1"/>
  <c r="Q69" i="1"/>
  <c r="F70" i="1"/>
  <c r="J70" i="1" s="1"/>
  <c r="Q70" i="1"/>
  <c r="F71" i="1"/>
  <c r="J71" i="1" s="1"/>
  <c r="Q71" i="1"/>
  <c r="F72" i="1"/>
  <c r="J72" i="1" s="1"/>
  <c r="Q72" i="1"/>
  <c r="F73" i="1"/>
  <c r="J73" i="1" s="1"/>
  <c r="Q73" i="1"/>
  <c r="F74" i="1"/>
  <c r="J74" i="1" s="1"/>
  <c r="Q74" i="1"/>
  <c r="F75" i="1"/>
  <c r="J75" i="1" s="1"/>
  <c r="Q75" i="1"/>
  <c r="F76" i="1"/>
  <c r="J76" i="1" s="1"/>
  <c r="Q76" i="1"/>
  <c r="F77" i="1"/>
  <c r="J77" i="1" s="1"/>
  <c r="Q77" i="1"/>
  <c r="F78" i="1"/>
  <c r="J78" i="1" s="1"/>
  <c r="Q78" i="1"/>
  <c r="F79" i="1"/>
  <c r="J79" i="1" s="1"/>
  <c r="Q79" i="1"/>
  <c r="F80" i="1"/>
  <c r="J80" i="1" s="1"/>
  <c r="Q80" i="1"/>
  <c r="F81" i="1"/>
  <c r="J81" i="1" s="1"/>
  <c r="Q81" i="1"/>
  <c r="F82" i="1"/>
  <c r="J82" i="1" s="1"/>
  <c r="Q82" i="1"/>
  <c r="F83" i="1"/>
  <c r="J83" i="1" s="1"/>
  <c r="Q83" i="1"/>
  <c r="F84" i="1"/>
  <c r="J84" i="1" s="1"/>
  <c r="Q84" i="1"/>
  <c r="F85" i="1"/>
  <c r="J85" i="1" s="1"/>
  <c r="Q85" i="1"/>
  <c r="F86" i="1"/>
  <c r="J86" i="1" s="1"/>
  <c r="Q86" i="1"/>
  <c r="F87" i="1"/>
  <c r="J87" i="1" s="1"/>
  <c r="Q87" i="1"/>
  <c r="F88" i="1"/>
  <c r="J88" i="1" s="1"/>
  <c r="Q88" i="1"/>
  <c r="F89" i="1"/>
  <c r="J89" i="1" s="1"/>
  <c r="Q89" i="1"/>
  <c r="F90" i="1"/>
  <c r="J90" i="1" s="1"/>
  <c r="Q90" i="1"/>
  <c r="F91" i="1"/>
  <c r="J91" i="1" s="1"/>
  <c r="Q91" i="1"/>
  <c r="F92" i="1"/>
  <c r="J92" i="1" s="1"/>
  <c r="Q92" i="1"/>
  <c r="F93" i="1"/>
  <c r="J93" i="1" s="1"/>
  <c r="Q93" i="1"/>
  <c r="F94" i="1"/>
  <c r="J94" i="1" s="1"/>
  <c r="Q94" i="1"/>
  <c r="F95" i="1"/>
  <c r="J95" i="1" s="1"/>
  <c r="Q95" i="1"/>
  <c r="F96" i="1"/>
  <c r="J96" i="1" s="1"/>
  <c r="Q96" i="1"/>
  <c r="F97" i="1"/>
  <c r="J97" i="1" s="1"/>
  <c r="Q97" i="1"/>
  <c r="F98" i="1"/>
  <c r="J98" i="1" s="1"/>
  <c r="Q98" i="1"/>
  <c r="F99" i="1"/>
  <c r="J99" i="1" s="1"/>
  <c r="Q99" i="1"/>
  <c r="F100" i="1"/>
  <c r="J100" i="1" s="1"/>
  <c r="Q100" i="1"/>
  <c r="F101" i="1"/>
  <c r="J101" i="1" s="1"/>
  <c r="Q101" i="1"/>
  <c r="F102" i="1"/>
  <c r="J102" i="1" s="1"/>
  <c r="Q102" i="1"/>
  <c r="F103" i="1"/>
  <c r="J103" i="1" s="1"/>
  <c r="Q103" i="1"/>
  <c r="F104" i="1"/>
  <c r="J104" i="1" s="1"/>
  <c r="Q104" i="1"/>
  <c r="F105" i="1"/>
  <c r="J105" i="1" s="1"/>
  <c r="Q105" i="1"/>
  <c r="F106" i="1"/>
  <c r="J106" i="1" s="1"/>
  <c r="Q106" i="1"/>
  <c r="F107" i="1"/>
  <c r="J107" i="1" s="1"/>
  <c r="Q107" i="1"/>
  <c r="F108" i="1"/>
  <c r="J108" i="1" s="1"/>
  <c r="Q108" i="1"/>
  <c r="F109" i="1"/>
  <c r="J109" i="1" s="1"/>
  <c r="Q109" i="1"/>
  <c r="F110" i="1"/>
  <c r="J110" i="1" s="1"/>
  <c r="Q110" i="1"/>
  <c r="F111" i="1"/>
  <c r="J111" i="1" s="1"/>
  <c r="Q111" i="1"/>
  <c r="F112" i="1"/>
  <c r="J112" i="1" s="1"/>
  <c r="Q112" i="1"/>
  <c r="F113" i="1"/>
  <c r="J113" i="1" s="1"/>
  <c r="Q113" i="1"/>
  <c r="F114" i="1"/>
  <c r="J114" i="1" s="1"/>
  <c r="Q114" i="1"/>
  <c r="F115" i="1"/>
  <c r="J115" i="1" s="1"/>
  <c r="Q115" i="1"/>
  <c r="F116" i="1"/>
  <c r="J116" i="1" s="1"/>
  <c r="Q116" i="1"/>
  <c r="F117" i="1"/>
  <c r="J117" i="1" s="1"/>
  <c r="Q117" i="1"/>
  <c r="F118" i="1"/>
  <c r="J118" i="1" s="1"/>
  <c r="Q118" i="1"/>
  <c r="F119" i="1"/>
  <c r="J119" i="1" s="1"/>
  <c r="Q119" i="1"/>
  <c r="F120" i="1"/>
  <c r="J120" i="1" s="1"/>
  <c r="Q120" i="1"/>
  <c r="F121" i="1"/>
  <c r="J121" i="1" s="1"/>
  <c r="Q121" i="1"/>
  <c r="F122" i="1"/>
  <c r="J122" i="1" s="1"/>
  <c r="Q122" i="1"/>
  <c r="F123" i="1"/>
  <c r="J123" i="1" s="1"/>
  <c r="Q123" i="1"/>
  <c r="F124" i="1"/>
  <c r="J124" i="1" s="1"/>
  <c r="Q124" i="1"/>
  <c r="F125" i="1"/>
  <c r="J125" i="1" s="1"/>
  <c r="Q125" i="1"/>
  <c r="F126" i="1"/>
  <c r="J126" i="1" s="1"/>
  <c r="Q126" i="1"/>
  <c r="F127" i="1"/>
  <c r="J127" i="1" s="1"/>
  <c r="Q127" i="1"/>
  <c r="F128" i="1"/>
  <c r="J128" i="1" s="1"/>
  <c r="Q128" i="1"/>
  <c r="F129" i="1"/>
  <c r="J129" i="1" s="1"/>
  <c r="Q129" i="1"/>
  <c r="F130" i="1"/>
  <c r="J130" i="1" s="1"/>
  <c r="Q130" i="1"/>
  <c r="F131" i="1"/>
  <c r="J131" i="1" s="1"/>
  <c r="Q131" i="1"/>
  <c r="F132" i="1"/>
  <c r="J132" i="1" s="1"/>
  <c r="Q132" i="1"/>
  <c r="F133" i="1"/>
  <c r="J133" i="1" s="1"/>
  <c r="Q133" i="1"/>
  <c r="F134" i="1"/>
  <c r="J134" i="1" s="1"/>
  <c r="Q134" i="1"/>
  <c r="F135" i="1"/>
  <c r="J135" i="1" s="1"/>
  <c r="Q135" i="1"/>
  <c r="F136" i="1"/>
  <c r="J136" i="1" s="1"/>
  <c r="Q136" i="1"/>
  <c r="F137" i="1"/>
  <c r="J137" i="1" s="1"/>
  <c r="Q137" i="1"/>
  <c r="F138" i="1"/>
  <c r="J138" i="1" s="1"/>
  <c r="Q138" i="1"/>
  <c r="F139" i="1"/>
  <c r="J139" i="1" s="1"/>
  <c r="Q139" i="1"/>
  <c r="F140" i="1"/>
  <c r="J140" i="1" s="1"/>
  <c r="Q140" i="1"/>
  <c r="F141" i="1"/>
  <c r="J141" i="1" s="1"/>
  <c r="Q141" i="1"/>
  <c r="F142" i="1"/>
  <c r="J142" i="1" s="1"/>
  <c r="Q142" i="1"/>
  <c r="F143" i="1"/>
  <c r="J143" i="1" s="1"/>
  <c r="Q143" i="1"/>
  <c r="F144" i="1"/>
  <c r="J144" i="1" s="1"/>
  <c r="Q144" i="1"/>
  <c r="F145" i="1"/>
  <c r="J145" i="1" s="1"/>
  <c r="Q145" i="1"/>
  <c r="F146" i="1"/>
  <c r="J146" i="1" s="1"/>
  <c r="Q146" i="1"/>
  <c r="F147" i="1"/>
  <c r="J147" i="1" s="1"/>
  <c r="Q147" i="1"/>
  <c r="F148" i="1"/>
  <c r="J148" i="1" s="1"/>
  <c r="Q148" i="1"/>
  <c r="F149" i="1"/>
  <c r="J149" i="1" s="1"/>
  <c r="Q149" i="1"/>
  <c r="F150" i="1"/>
  <c r="J150" i="1" s="1"/>
  <c r="Q150" i="1"/>
  <c r="F151" i="1"/>
  <c r="J151" i="1" s="1"/>
  <c r="Q151" i="1"/>
  <c r="F152" i="1"/>
  <c r="J152" i="1" s="1"/>
  <c r="Q152" i="1"/>
  <c r="F153" i="1"/>
  <c r="J153" i="1" s="1"/>
  <c r="Q153" i="1"/>
  <c r="F154" i="1"/>
  <c r="J154" i="1" s="1"/>
  <c r="Q154" i="1"/>
  <c r="F155" i="1"/>
  <c r="J155" i="1" s="1"/>
  <c r="Q155" i="1"/>
  <c r="F156" i="1"/>
  <c r="J156" i="1" s="1"/>
  <c r="Q156" i="1"/>
  <c r="F157" i="1"/>
  <c r="J157" i="1" s="1"/>
  <c r="Q157" i="1"/>
  <c r="F158" i="1"/>
  <c r="J158" i="1" s="1"/>
  <c r="Q158" i="1"/>
  <c r="F159" i="1"/>
  <c r="J159" i="1" s="1"/>
  <c r="Q159" i="1"/>
  <c r="F160" i="1"/>
  <c r="J160" i="1" s="1"/>
  <c r="Q160" i="1"/>
  <c r="F161" i="1"/>
  <c r="J161" i="1" s="1"/>
  <c r="Q161" i="1"/>
  <c r="F162" i="1"/>
  <c r="J162" i="1" s="1"/>
  <c r="Q162" i="1"/>
  <c r="F163" i="1"/>
  <c r="J163" i="1" s="1"/>
  <c r="Q163" i="1"/>
  <c r="F164" i="1"/>
  <c r="J164" i="1" s="1"/>
  <c r="Q164" i="1"/>
  <c r="F165" i="1"/>
  <c r="J165" i="1" s="1"/>
  <c r="Q165" i="1"/>
  <c r="F166" i="1"/>
  <c r="J166" i="1" s="1"/>
  <c r="Q166" i="1"/>
  <c r="F167" i="1"/>
  <c r="J167" i="1" s="1"/>
  <c r="Q167" i="1"/>
  <c r="F168" i="1"/>
  <c r="J168" i="1" s="1"/>
  <c r="Q168" i="1"/>
  <c r="F169" i="1"/>
  <c r="J169" i="1" s="1"/>
  <c r="Q169" i="1"/>
  <c r="F170" i="1"/>
  <c r="J170" i="1" s="1"/>
  <c r="Q170" i="1"/>
  <c r="F171" i="1"/>
  <c r="J171" i="1" s="1"/>
  <c r="Q171" i="1"/>
  <c r="F172" i="1"/>
  <c r="J172" i="1" s="1"/>
  <c r="Q172" i="1"/>
  <c r="F173" i="1"/>
  <c r="J173" i="1" s="1"/>
  <c r="Q173" i="1"/>
  <c r="F174" i="1"/>
  <c r="J174" i="1" s="1"/>
  <c r="Q174" i="1"/>
  <c r="F175" i="1"/>
  <c r="J175" i="1" s="1"/>
  <c r="Q175" i="1"/>
  <c r="F176" i="1"/>
  <c r="J176" i="1" s="1"/>
  <c r="Q176" i="1"/>
  <c r="F177" i="1"/>
  <c r="J177" i="1" s="1"/>
  <c r="Q177" i="1"/>
  <c r="F178" i="1"/>
  <c r="J178" i="1" s="1"/>
  <c r="Q178" i="1"/>
  <c r="F179" i="1"/>
  <c r="J179" i="1" s="1"/>
  <c r="Q179" i="1"/>
  <c r="F180" i="1"/>
  <c r="J180" i="1" s="1"/>
  <c r="Q180" i="1"/>
  <c r="F181" i="1"/>
  <c r="J181" i="1" s="1"/>
  <c r="Q181" i="1"/>
  <c r="F182" i="1"/>
  <c r="J182" i="1" s="1"/>
  <c r="Q182" i="1"/>
  <c r="F183" i="1"/>
  <c r="J183" i="1" s="1"/>
  <c r="Q183" i="1"/>
  <c r="F184" i="1"/>
  <c r="J184" i="1" s="1"/>
  <c r="Q184" i="1"/>
  <c r="F185" i="1"/>
  <c r="J185" i="1" s="1"/>
  <c r="Q185" i="1"/>
  <c r="F186" i="1"/>
  <c r="J186" i="1" s="1"/>
  <c r="Q186" i="1"/>
  <c r="F187" i="1"/>
  <c r="J187" i="1" s="1"/>
  <c r="Q187" i="1"/>
  <c r="F188" i="1"/>
  <c r="J188" i="1" s="1"/>
  <c r="Q188" i="1"/>
  <c r="F189" i="1"/>
  <c r="J189" i="1" s="1"/>
  <c r="Q189" i="1"/>
  <c r="F190" i="1"/>
  <c r="J190" i="1" s="1"/>
  <c r="Q190" i="1"/>
  <c r="F191" i="1"/>
  <c r="J191" i="1" s="1"/>
  <c r="Q191" i="1"/>
  <c r="F192" i="1"/>
  <c r="J192" i="1" s="1"/>
  <c r="Q192" i="1"/>
  <c r="F193" i="1"/>
  <c r="J193" i="1" s="1"/>
  <c r="Q193" i="1"/>
  <c r="F194" i="1"/>
  <c r="J194" i="1" s="1"/>
  <c r="Q194" i="1"/>
  <c r="F195" i="1"/>
  <c r="J195" i="1" s="1"/>
  <c r="Q195" i="1"/>
  <c r="F196" i="1"/>
  <c r="J196" i="1" s="1"/>
  <c r="Q196" i="1"/>
  <c r="F197" i="1"/>
  <c r="J197" i="1" s="1"/>
  <c r="Q197" i="1"/>
  <c r="F198" i="1"/>
  <c r="J198" i="1" s="1"/>
  <c r="Q198" i="1"/>
  <c r="F199" i="1"/>
  <c r="J199" i="1" s="1"/>
  <c r="Q199" i="1"/>
  <c r="F200" i="1"/>
  <c r="J200" i="1" s="1"/>
  <c r="Q200" i="1"/>
  <c r="F201" i="1"/>
  <c r="J201" i="1" s="1"/>
  <c r="Q201" i="1"/>
  <c r="F202" i="1"/>
  <c r="J202" i="1" s="1"/>
  <c r="Q202" i="1"/>
  <c r="F203" i="1"/>
  <c r="J203" i="1" s="1"/>
  <c r="Q203" i="1"/>
  <c r="F204" i="1"/>
  <c r="J204" i="1" s="1"/>
  <c r="Q204" i="1"/>
  <c r="F205" i="1"/>
  <c r="J205" i="1" s="1"/>
  <c r="Q205" i="1"/>
  <c r="F206" i="1"/>
  <c r="J206" i="1" s="1"/>
  <c r="Q206" i="1"/>
  <c r="F207" i="1"/>
  <c r="J207" i="1" s="1"/>
  <c r="Q207" i="1"/>
  <c r="F208" i="1"/>
  <c r="J208" i="1" s="1"/>
  <c r="Q208" i="1"/>
  <c r="F209" i="1"/>
  <c r="J209" i="1" s="1"/>
  <c r="Q209" i="1"/>
  <c r="F210" i="1"/>
  <c r="J210" i="1" s="1"/>
  <c r="Q210" i="1"/>
  <c r="F211" i="1"/>
  <c r="J211" i="1" s="1"/>
  <c r="Q211" i="1"/>
  <c r="F212" i="1"/>
  <c r="J212" i="1" s="1"/>
  <c r="Q212" i="1"/>
  <c r="F213" i="1"/>
  <c r="J213" i="1" s="1"/>
  <c r="Q213" i="1"/>
  <c r="F214" i="1"/>
  <c r="J214" i="1" s="1"/>
  <c r="Q214" i="1"/>
  <c r="F215" i="1"/>
  <c r="J215" i="1" s="1"/>
  <c r="Q215" i="1"/>
  <c r="F216" i="1"/>
  <c r="J216" i="1" s="1"/>
  <c r="Q216" i="1"/>
  <c r="F217" i="1"/>
  <c r="J217" i="1" s="1"/>
  <c r="Q217" i="1"/>
  <c r="F218" i="1"/>
  <c r="J218" i="1" s="1"/>
  <c r="Q218" i="1"/>
  <c r="F219" i="1"/>
  <c r="J219" i="1" s="1"/>
  <c r="Q219" i="1"/>
  <c r="F220" i="1"/>
  <c r="J220" i="1" s="1"/>
  <c r="Q220" i="1"/>
  <c r="F221" i="1"/>
  <c r="J221" i="1" s="1"/>
  <c r="Q221" i="1"/>
  <c r="F222" i="1"/>
  <c r="J222" i="1" s="1"/>
  <c r="Q222" i="1"/>
  <c r="F223" i="1"/>
  <c r="J223" i="1" s="1"/>
  <c r="Q223" i="1"/>
  <c r="F224" i="1"/>
  <c r="J224" i="1" s="1"/>
  <c r="Q224" i="1"/>
  <c r="F225" i="1"/>
  <c r="J225" i="1" s="1"/>
  <c r="Q225" i="1"/>
  <c r="F226" i="1"/>
  <c r="J226" i="1" s="1"/>
  <c r="Q226" i="1"/>
  <c r="F227" i="1"/>
  <c r="J227" i="1" s="1"/>
  <c r="Q227" i="1"/>
  <c r="F228" i="1"/>
  <c r="J228" i="1" s="1"/>
  <c r="Q228" i="1"/>
  <c r="F229" i="1"/>
  <c r="J229" i="1" s="1"/>
  <c r="Q229" i="1"/>
  <c r="F230" i="1"/>
  <c r="J230" i="1" s="1"/>
  <c r="Q230" i="1"/>
  <c r="F231" i="1"/>
  <c r="J231" i="1" s="1"/>
  <c r="Q231" i="1"/>
  <c r="F232" i="1"/>
  <c r="J232" i="1" s="1"/>
  <c r="Q232" i="1"/>
  <c r="F233" i="1"/>
  <c r="J233" i="1" s="1"/>
  <c r="Q233" i="1"/>
  <c r="F234" i="1"/>
  <c r="J234" i="1" s="1"/>
  <c r="Q234" i="1"/>
  <c r="F235" i="1"/>
  <c r="J235" i="1" s="1"/>
  <c r="Q235" i="1"/>
  <c r="F236" i="1"/>
  <c r="J236" i="1" s="1"/>
  <c r="Q236" i="1"/>
  <c r="F237" i="1"/>
  <c r="J237" i="1" s="1"/>
  <c r="Q237" i="1"/>
  <c r="F238" i="1"/>
  <c r="J238" i="1" s="1"/>
  <c r="Q238" i="1"/>
  <c r="F239" i="1"/>
  <c r="J239" i="1" s="1"/>
  <c r="Q239" i="1"/>
  <c r="F240" i="1"/>
  <c r="J240" i="1" s="1"/>
  <c r="Q240" i="1"/>
  <c r="F241" i="1"/>
  <c r="J241" i="1" s="1"/>
  <c r="Q241" i="1"/>
  <c r="F242" i="1"/>
  <c r="J242" i="1" s="1"/>
  <c r="Q242" i="1"/>
  <c r="F243" i="1"/>
  <c r="J243" i="1" s="1"/>
  <c r="Q243" i="1"/>
  <c r="F244" i="1"/>
  <c r="J244" i="1" s="1"/>
  <c r="Q244" i="1"/>
  <c r="F245" i="1"/>
  <c r="J245" i="1" s="1"/>
  <c r="Q245" i="1"/>
  <c r="F246" i="1"/>
  <c r="J246" i="1" s="1"/>
  <c r="Q246" i="1"/>
  <c r="F247" i="1"/>
  <c r="J247" i="1" s="1"/>
  <c r="Q247" i="1"/>
  <c r="F248" i="1"/>
  <c r="J248" i="1" s="1"/>
  <c r="Q248" i="1"/>
  <c r="F249" i="1"/>
  <c r="J249" i="1" s="1"/>
  <c r="Q249" i="1"/>
  <c r="F250" i="1"/>
  <c r="J250" i="1" s="1"/>
  <c r="Q250" i="1"/>
  <c r="F251" i="1"/>
  <c r="J251" i="1" s="1"/>
  <c r="Q251" i="1"/>
  <c r="F252" i="1"/>
  <c r="J252" i="1" s="1"/>
  <c r="Q252" i="1"/>
  <c r="F253" i="1"/>
  <c r="J253" i="1" s="1"/>
  <c r="Q253" i="1"/>
  <c r="F254" i="1"/>
  <c r="J254" i="1" s="1"/>
  <c r="Q254" i="1"/>
  <c r="F255" i="1"/>
  <c r="J255" i="1" s="1"/>
  <c r="Q255" i="1"/>
  <c r="F256" i="1"/>
  <c r="J256" i="1" s="1"/>
  <c r="Q256" i="1"/>
  <c r="F257" i="1"/>
  <c r="J257" i="1" s="1"/>
  <c r="Q257" i="1"/>
  <c r="F258" i="1"/>
  <c r="J258" i="1" s="1"/>
  <c r="Q258" i="1"/>
  <c r="F259" i="1"/>
  <c r="J259" i="1" s="1"/>
  <c r="Q259" i="1"/>
  <c r="F260" i="1"/>
  <c r="J260" i="1" s="1"/>
  <c r="Q260" i="1"/>
  <c r="F261" i="1"/>
  <c r="J261" i="1" s="1"/>
  <c r="Q261" i="1"/>
  <c r="F262" i="1"/>
  <c r="J262" i="1" s="1"/>
  <c r="Q262" i="1"/>
  <c r="F263" i="1"/>
  <c r="J263" i="1" s="1"/>
  <c r="Q263" i="1"/>
  <c r="F264" i="1"/>
  <c r="J264" i="1" s="1"/>
  <c r="Q264" i="1"/>
  <c r="F265" i="1"/>
  <c r="J265" i="1" s="1"/>
  <c r="Q265" i="1"/>
  <c r="F266" i="1"/>
  <c r="J266" i="1" s="1"/>
  <c r="Q266" i="1"/>
  <c r="F267" i="1"/>
  <c r="J267" i="1" s="1"/>
  <c r="Q267" i="1"/>
  <c r="F268" i="1"/>
  <c r="J268" i="1" s="1"/>
  <c r="Q268" i="1"/>
  <c r="F269" i="1"/>
  <c r="J269" i="1" s="1"/>
  <c r="Q269" i="1"/>
  <c r="F270" i="1"/>
  <c r="J270" i="1" s="1"/>
  <c r="Q270" i="1"/>
  <c r="F271" i="1"/>
  <c r="J271" i="1" s="1"/>
  <c r="Q271" i="1"/>
  <c r="F272" i="1"/>
  <c r="J272" i="1" s="1"/>
  <c r="Q272" i="1"/>
  <c r="F273" i="1"/>
  <c r="J273" i="1" s="1"/>
  <c r="Q273" i="1"/>
  <c r="F274" i="1"/>
  <c r="J274" i="1" s="1"/>
  <c r="Q274" i="1"/>
  <c r="F275" i="1"/>
  <c r="J275" i="1" s="1"/>
  <c r="Q275" i="1"/>
  <c r="F276" i="1"/>
  <c r="J276" i="1" s="1"/>
  <c r="Q276" i="1"/>
  <c r="F277" i="1"/>
  <c r="J277" i="1" s="1"/>
  <c r="Q277" i="1"/>
  <c r="F278" i="1"/>
  <c r="J278" i="1" s="1"/>
  <c r="Q278" i="1"/>
  <c r="F279" i="1"/>
  <c r="J279" i="1" s="1"/>
  <c r="Q279" i="1"/>
  <c r="F280" i="1"/>
  <c r="J280" i="1" s="1"/>
  <c r="Q280" i="1"/>
  <c r="F281" i="1"/>
  <c r="J281" i="1" s="1"/>
  <c r="Q281" i="1"/>
  <c r="F282" i="1"/>
  <c r="J282" i="1" s="1"/>
  <c r="Q282" i="1"/>
  <c r="F283" i="1"/>
  <c r="J283" i="1" s="1"/>
  <c r="Q283" i="1"/>
  <c r="F284" i="1"/>
  <c r="J284" i="1" s="1"/>
  <c r="Q284" i="1"/>
  <c r="F285" i="1"/>
  <c r="J285" i="1" s="1"/>
  <c r="Q285" i="1"/>
  <c r="F286" i="1"/>
  <c r="J286" i="1" s="1"/>
  <c r="Q286" i="1"/>
  <c r="F287" i="1"/>
  <c r="J287" i="1" s="1"/>
  <c r="Q287" i="1"/>
  <c r="F288" i="1"/>
  <c r="J288" i="1" s="1"/>
  <c r="Q288" i="1"/>
  <c r="F289" i="1"/>
  <c r="J289" i="1" s="1"/>
  <c r="Q289" i="1"/>
  <c r="F290" i="1"/>
  <c r="J290" i="1" s="1"/>
  <c r="Q290" i="1"/>
  <c r="F291" i="1"/>
  <c r="J291" i="1" s="1"/>
  <c r="Q291" i="1"/>
  <c r="F292" i="1"/>
  <c r="J292" i="1" s="1"/>
  <c r="Q292" i="1"/>
  <c r="F293" i="1"/>
  <c r="J293" i="1" s="1"/>
  <c r="Q293" i="1"/>
  <c r="F294" i="1"/>
  <c r="J294" i="1" s="1"/>
  <c r="Q294" i="1"/>
  <c r="F295" i="1"/>
  <c r="J295" i="1" s="1"/>
  <c r="Q295" i="1"/>
  <c r="F296" i="1"/>
  <c r="J296" i="1" s="1"/>
  <c r="Q296" i="1"/>
  <c r="F297" i="1"/>
  <c r="J297" i="1" s="1"/>
  <c r="Q297" i="1"/>
  <c r="F298" i="1"/>
  <c r="J298" i="1" s="1"/>
  <c r="Q298" i="1"/>
  <c r="F299" i="1"/>
  <c r="J299" i="1" s="1"/>
  <c r="Q299" i="1"/>
  <c r="F300" i="1"/>
  <c r="J300" i="1" s="1"/>
  <c r="Q300" i="1"/>
  <c r="F301" i="1"/>
  <c r="J301" i="1" s="1"/>
  <c r="Q301" i="1"/>
  <c r="F302" i="1"/>
  <c r="J302" i="1" s="1"/>
  <c r="Q302" i="1"/>
  <c r="F303" i="1"/>
  <c r="J303" i="1" s="1"/>
  <c r="Q303" i="1"/>
  <c r="F304" i="1"/>
  <c r="J304" i="1" s="1"/>
  <c r="Q304" i="1"/>
  <c r="F305" i="1"/>
  <c r="J305" i="1" s="1"/>
  <c r="Q305" i="1"/>
  <c r="F306" i="1"/>
  <c r="J306" i="1" s="1"/>
  <c r="Q306" i="1"/>
  <c r="F307" i="1"/>
  <c r="J307" i="1" s="1"/>
  <c r="Q307" i="1"/>
  <c r="F308" i="1"/>
  <c r="J308" i="1" s="1"/>
  <c r="Q308" i="1"/>
  <c r="F309" i="1"/>
  <c r="J309" i="1" s="1"/>
  <c r="Q309" i="1"/>
  <c r="F310" i="1"/>
  <c r="J310" i="1" s="1"/>
  <c r="Q310" i="1"/>
  <c r="F311" i="1"/>
  <c r="J311" i="1" s="1"/>
  <c r="Q311" i="1"/>
  <c r="F312" i="1"/>
  <c r="J312" i="1" s="1"/>
  <c r="Q312" i="1"/>
  <c r="F313" i="1"/>
  <c r="J313" i="1" s="1"/>
  <c r="Q313" i="1"/>
  <c r="F314" i="1"/>
  <c r="J314" i="1" s="1"/>
  <c r="Q314" i="1"/>
  <c r="F315" i="1"/>
  <c r="J315" i="1" s="1"/>
  <c r="Q315" i="1"/>
  <c r="F316" i="1"/>
  <c r="J316" i="1" s="1"/>
  <c r="Q316" i="1"/>
  <c r="F317" i="1"/>
  <c r="J317" i="1" s="1"/>
  <c r="Q317" i="1"/>
  <c r="F318" i="1"/>
  <c r="J318" i="1" s="1"/>
  <c r="Q318" i="1"/>
  <c r="F319" i="1"/>
  <c r="J319" i="1" s="1"/>
  <c r="Q319" i="1"/>
  <c r="F320" i="1"/>
  <c r="J320" i="1" s="1"/>
  <c r="Q320" i="1"/>
  <c r="F321" i="1"/>
  <c r="J321" i="1" s="1"/>
  <c r="Q321" i="1"/>
  <c r="F322" i="1"/>
  <c r="J322" i="1" s="1"/>
  <c r="Q322" i="1"/>
  <c r="F323" i="1"/>
  <c r="J323" i="1" s="1"/>
  <c r="Q323" i="1"/>
  <c r="F324" i="1"/>
  <c r="J324" i="1" s="1"/>
  <c r="Q324" i="1"/>
  <c r="F325" i="1"/>
  <c r="J325" i="1" s="1"/>
  <c r="Q325" i="1"/>
  <c r="F326" i="1"/>
  <c r="J326" i="1" s="1"/>
  <c r="Q326" i="1"/>
  <c r="F327" i="1"/>
  <c r="J327" i="1" s="1"/>
  <c r="Q327" i="1"/>
  <c r="F328" i="1"/>
  <c r="J328" i="1" s="1"/>
  <c r="Q328" i="1"/>
  <c r="F329" i="1"/>
  <c r="J329" i="1" s="1"/>
  <c r="Q329" i="1"/>
  <c r="F330" i="1"/>
  <c r="J330" i="1" s="1"/>
  <c r="Q330" i="1"/>
  <c r="F331" i="1"/>
  <c r="J331" i="1" s="1"/>
  <c r="Q331" i="1"/>
  <c r="F332" i="1"/>
  <c r="J332" i="1" s="1"/>
  <c r="Q332" i="1"/>
  <c r="F333" i="1"/>
  <c r="J333" i="1" s="1"/>
  <c r="Q333" i="1"/>
  <c r="F334" i="1"/>
  <c r="J334" i="1" s="1"/>
  <c r="Q334" i="1"/>
  <c r="F335" i="1"/>
  <c r="J335" i="1" s="1"/>
  <c r="Q335" i="1"/>
  <c r="F336" i="1"/>
  <c r="J336" i="1" s="1"/>
  <c r="Q336" i="1"/>
  <c r="F337" i="1"/>
  <c r="J337" i="1" s="1"/>
  <c r="Q337" i="1"/>
  <c r="F338" i="1"/>
  <c r="J338" i="1" s="1"/>
  <c r="Q338" i="1"/>
  <c r="F339" i="1"/>
  <c r="J339" i="1" s="1"/>
  <c r="Q339" i="1"/>
  <c r="F340" i="1"/>
  <c r="J340" i="1" s="1"/>
  <c r="Q340" i="1"/>
  <c r="F341" i="1"/>
  <c r="J341" i="1" s="1"/>
  <c r="Q341" i="1"/>
  <c r="F342" i="1"/>
  <c r="J342" i="1" s="1"/>
  <c r="Q342" i="1"/>
  <c r="F343" i="1"/>
  <c r="J343" i="1" s="1"/>
  <c r="Q343" i="1"/>
  <c r="F344" i="1"/>
  <c r="J344" i="1" s="1"/>
  <c r="Q344" i="1"/>
  <c r="F345" i="1"/>
  <c r="J345" i="1" s="1"/>
  <c r="Q345" i="1"/>
  <c r="F346" i="1"/>
  <c r="J346" i="1" s="1"/>
  <c r="Q346" i="1"/>
  <c r="F347" i="1"/>
  <c r="J347" i="1" s="1"/>
  <c r="Q347" i="1"/>
  <c r="F348" i="1"/>
  <c r="J348" i="1" s="1"/>
  <c r="Q348" i="1"/>
  <c r="F349" i="1"/>
  <c r="J349" i="1" s="1"/>
  <c r="Q349" i="1"/>
  <c r="F350" i="1"/>
  <c r="J350" i="1" s="1"/>
  <c r="Q350" i="1"/>
  <c r="F351" i="1"/>
  <c r="J351" i="1" s="1"/>
  <c r="Q351" i="1"/>
  <c r="F352" i="1"/>
  <c r="J352" i="1" s="1"/>
  <c r="Q352" i="1"/>
  <c r="F353" i="1"/>
  <c r="J353" i="1" s="1"/>
  <c r="Q353" i="1"/>
  <c r="F354" i="1"/>
  <c r="J354" i="1" s="1"/>
  <c r="Q354" i="1"/>
  <c r="F355" i="1"/>
  <c r="J355" i="1" s="1"/>
  <c r="Q355" i="1"/>
  <c r="F356" i="1"/>
  <c r="J356" i="1" s="1"/>
  <c r="Q356" i="1"/>
  <c r="F357" i="1"/>
  <c r="J357" i="1" s="1"/>
  <c r="Q357" i="1"/>
  <c r="F358" i="1"/>
  <c r="J358" i="1" s="1"/>
  <c r="Q358" i="1"/>
  <c r="F359" i="1"/>
  <c r="J359" i="1" s="1"/>
  <c r="Q359" i="1"/>
  <c r="F360" i="1"/>
  <c r="J360" i="1" s="1"/>
  <c r="Q360" i="1"/>
  <c r="F361" i="1"/>
  <c r="J361" i="1" s="1"/>
  <c r="Q361" i="1"/>
  <c r="F362" i="1"/>
  <c r="J362" i="1" s="1"/>
  <c r="Q362" i="1"/>
  <c r="F363" i="1"/>
  <c r="J363" i="1" s="1"/>
  <c r="Q363" i="1"/>
  <c r="F364" i="1"/>
  <c r="J364" i="1" s="1"/>
  <c r="Q364" i="1"/>
  <c r="F365" i="1"/>
  <c r="J365" i="1" s="1"/>
  <c r="Q365" i="1"/>
  <c r="F366" i="1"/>
  <c r="J366" i="1" s="1"/>
  <c r="Q366" i="1"/>
  <c r="F367" i="1"/>
  <c r="J367" i="1" s="1"/>
  <c r="Q367" i="1"/>
  <c r="F368" i="1"/>
  <c r="J368" i="1" s="1"/>
  <c r="Q368" i="1"/>
  <c r="F369" i="1"/>
  <c r="J369" i="1" s="1"/>
  <c r="Q369" i="1"/>
  <c r="F370" i="1"/>
  <c r="J370" i="1" s="1"/>
  <c r="Q370" i="1"/>
  <c r="F371" i="1"/>
  <c r="J371" i="1" s="1"/>
  <c r="Q371" i="1"/>
  <c r="F372" i="1"/>
  <c r="J372" i="1" s="1"/>
  <c r="Q372" i="1"/>
  <c r="F373" i="1"/>
  <c r="J373" i="1" s="1"/>
  <c r="Q373" i="1"/>
  <c r="F374" i="1"/>
  <c r="J374" i="1" s="1"/>
  <c r="Q374" i="1"/>
  <c r="F375" i="1"/>
  <c r="J375" i="1" s="1"/>
  <c r="Q375" i="1"/>
  <c r="F376" i="1"/>
  <c r="J376" i="1" s="1"/>
  <c r="Q376" i="1"/>
  <c r="F377" i="1"/>
  <c r="J377" i="1" s="1"/>
  <c r="Q377" i="1"/>
  <c r="F378" i="1"/>
  <c r="J378" i="1" s="1"/>
  <c r="Q378" i="1"/>
  <c r="F379" i="1"/>
  <c r="J379" i="1" s="1"/>
  <c r="Q379" i="1"/>
  <c r="F380" i="1"/>
  <c r="J380" i="1" s="1"/>
  <c r="Q380" i="1"/>
  <c r="F381" i="1"/>
  <c r="J381" i="1" s="1"/>
  <c r="Q381" i="1"/>
  <c r="F382" i="1"/>
  <c r="J382" i="1" s="1"/>
  <c r="Q382" i="1"/>
  <c r="F383" i="1"/>
  <c r="J383" i="1" s="1"/>
  <c r="Q383" i="1"/>
  <c r="F384" i="1"/>
  <c r="J384" i="1" s="1"/>
  <c r="Q384" i="1"/>
  <c r="F385" i="1"/>
  <c r="J385" i="1" s="1"/>
  <c r="Q385" i="1"/>
  <c r="F386" i="1"/>
  <c r="J386" i="1" s="1"/>
  <c r="Q386" i="1"/>
  <c r="F387" i="1"/>
  <c r="J387" i="1" s="1"/>
  <c r="Q387" i="1"/>
  <c r="F388" i="1"/>
  <c r="J388" i="1" s="1"/>
  <c r="Q388" i="1"/>
  <c r="F389" i="1"/>
  <c r="J389" i="1" s="1"/>
  <c r="Q389" i="1"/>
  <c r="F390" i="1"/>
  <c r="J390" i="1" s="1"/>
  <c r="Q390" i="1"/>
  <c r="F391" i="1"/>
  <c r="J391" i="1" s="1"/>
  <c r="Q391" i="1"/>
  <c r="F392" i="1"/>
  <c r="J392" i="1" s="1"/>
  <c r="Q392" i="1"/>
  <c r="F393" i="1"/>
  <c r="J393" i="1" s="1"/>
  <c r="Q393" i="1"/>
  <c r="F394" i="1"/>
  <c r="J394" i="1" s="1"/>
  <c r="Q394" i="1"/>
  <c r="F395" i="1"/>
  <c r="J395" i="1" s="1"/>
  <c r="Q395" i="1"/>
  <c r="F396" i="1"/>
  <c r="J396" i="1" s="1"/>
  <c r="Q396" i="1"/>
  <c r="F397" i="1"/>
  <c r="J397" i="1" s="1"/>
  <c r="Q397" i="1"/>
  <c r="F398" i="1"/>
  <c r="J398" i="1" s="1"/>
  <c r="Q398" i="1"/>
  <c r="F399" i="1"/>
  <c r="J399" i="1" s="1"/>
  <c r="Q399" i="1"/>
  <c r="F400" i="1"/>
  <c r="J400" i="1" s="1"/>
  <c r="Q400" i="1"/>
  <c r="F401" i="1"/>
  <c r="J401" i="1" s="1"/>
  <c r="Q401" i="1"/>
  <c r="F402" i="1"/>
  <c r="J402" i="1" s="1"/>
  <c r="Q402" i="1"/>
  <c r="F403" i="1"/>
  <c r="J403" i="1" s="1"/>
  <c r="Q403" i="1"/>
  <c r="F404" i="1"/>
  <c r="J404" i="1" s="1"/>
  <c r="Q404" i="1"/>
  <c r="F405" i="1"/>
  <c r="J405" i="1" s="1"/>
  <c r="Q405" i="1"/>
  <c r="F406" i="1"/>
  <c r="J406" i="1" s="1"/>
  <c r="Q406" i="1"/>
  <c r="F407" i="1"/>
  <c r="J407" i="1" s="1"/>
  <c r="Q407" i="1"/>
  <c r="F408" i="1"/>
  <c r="J408" i="1" s="1"/>
  <c r="Q408" i="1"/>
  <c r="F409" i="1"/>
  <c r="J409" i="1" s="1"/>
  <c r="Q409" i="1"/>
  <c r="F410" i="1"/>
  <c r="J410" i="1" s="1"/>
  <c r="Q410" i="1"/>
  <c r="F411" i="1"/>
  <c r="J411" i="1" s="1"/>
  <c r="Q411" i="1"/>
  <c r="F412" i="1"/>
  <c r="J412" i="1" s="1"/>
  <c r="Q412" i="1"/>
  <c r="F413" i="1"/>
  <c r="J413" i="1" s="1"/>
  <c r="Q413" i="1"/>
  <c r="F414" i="1"/>
  <c r="J414" i="1" s="1"/>
  <c r="Q414" i="1"/>
  <c r="F415" i="1"/>
  <c r="J415" i="1" s="1"/>
  <c r="Q415" i="1"/>
  <c r="F416" i="1"/>
  <c r="J416" i="1" s="1"/>
  <c r="Q416" i="1"/>
  <c r="F417" i="1"/>
  <c r="J417" i="1" s="1"/>
  <c r="Q417" i="1"/>
  <c r="F418" i="1"/>
  <c r="J418" i="1" s="1"/>
  <c r="Q418" i="1"/>
  <c r="F419" i="1"/>
  <c r="J419" i="1" s="1"/>
  <c r="Q419" i="1"/>
  <c r="F420" i="1"/>
  <c r="J420" i="1" s="1"/>
  <c r="Q420" i="1"/>
  <c r="F421" i="1"/>
  <c r="J421" i="1" s="1"/>
  <c r="Q421" i="1"/>
  <c r="F422" i="1"/>
  <c r="J422" i="1" s="1"/>
  <c r="Q422" i="1"/>
  <c r="F423" i="1"/>
  <c r="J423" i="1" s="1"/>
  <c r="Q423" i="1"/>
  <c r="F424" i="1"/>
  <c r="J424" i="1" s="1"/>
  <c r="Q424" i="1"/>
  <c r="F425" i="1"/>
  <c r="J425" i="1" s="1"/>
  <c r="Q425" i="1"/>
  <c r="F426" i="1"/>
  <c r="J426" i="1" s="1"/>
  <c r="Q426" i="1"/>
  <c r="F427" i="1"/>
  <c r="J427" i="1" s="1"/>
  <c r="Q427" i="1"/>
  <c r="F428" i="1"/>
  <c r="J428" i="1" s="1"/>
  <c r="Q428" i="1"/>
  <c r="F429" i="1"/>
  <c r="J429" i="1" s="1"/>
  <c r="Q429" i="1"/>
  <c r="F430" i="1"/>
  <c r="J430" i="1" s="1"/>
  <c r="Q430" i="1"/>
  <c r="F431" i="1"/>
  <c r="J431" i="1" s="1"/>
  <c r="Q431" i="1"/>
  <c r="F432" i="1"/>
  <c r="J432" i="1" s="1"/>
  <c r="Q432" i="1"/>
  <c r="F433" i="1"/>
  <c r="J433" i="1" s="1"/>
  <c r="Q433" i="1"/>
  <c r="F434" i="1"/>
  <c r="J434" i="1" s="1"/>
  <c r="Q434" i="1"/>
  <c r="F435" i="1"/>
  <c r="J435" i="1" s="1"/>
  <c r="Q435" i="1"/>
  <c r="F436" i="1"/>
  <c r="J436" i="1" s="1"/>
  <c r="Q436" i="1"/>
  <c r="F437" i="1"/>
  <c r="J437" i="1" s="1"/>
  <c r="Q437" i="1"/>
  <c r="F438" i="1"/>
  <c r="J438" i="1" s="1"/>
  <c r="Q438" i="1"/>
  <c r="F439" i="1"/>
  <c r="J439" i="1" s="1"/>
  <c r="Q439" i="1"/>
  <c r="F440" i="1"/>
  <c r="J440" i="1" s="1"/>
  <c r="Q440" i="1"/>
  <c r="F441" i="1"/>
  <c r="J441" i="1" s="1"/>
  <c r="Q441" i="1"/>
  <c r="F442" i="1"/>
  <c r="J442" i="1" s="1"/>
  <c r="Q442" i="1"/>
  <c r="F443" i="1"/>
  <c r="J443" i="1" s="1"/>
  <c r="Q443" i="1"/>
  <c r="F444" i="1"/>
  <c r="J444" i="1" s="1"/>
  <c r="Q444" i="1"/>
  <c r="F445" i="1"/>
  <c r="J445" i="1" s="1"/>
  <c r="Q445" i="1"/>
  <c r="F446" i="1"/>
  <c r="J446" i="1" s="1"/>
  <c r="Q446" i="1"/>
  <c r="F447" i="1"/>
  <c r="J447" i="1" s="1"/>
  <c r="Q447" i="1"/>
  <c r="F448" i="1"/>
  <c r="J448" i="1" s="1"/>
  <c r="Q448" i="1"/>
  <c r="F449" i="1"/>
  <c r="J449" i="1" s="1"/>
  <c r="Q449" i="1"/>
  <c r="F450" i="1"/>
  <c r="J450" i="1" s="1"/>
  <c r="Q450" i="1"/>
  <c r="F451" i="1"/>
  <c r="J451" i="1" s="1"/>
  <c r="Q451" i="1"/>
  <c r="F452" i="1"/>
  <c r="J452" i="1" s="1"/>
  <c r="Q452" i="1"/>
  <c r="F453" i="1"/>
  <c r="J453" i="1" s="1"/>
  <c r="Q453" i="1"/>
  <c r="F454" i="1"/>
  <c r="J454" i="1" s="1"/>
  <c r="Q454" i="1"/>
  <c r="F455" i="1"/>
  <c r="J455" i="1" s="1"/>
  <c r="Q455" i="1"/>
  <c r="F456" i="1"/>
  <c r="J456" i="1" s="1"/>
  <c r="Q456" i="1"/>
  <c r="F457" i="1"/>
  <c r="J457" i="1" s="1"/>
  <c r="Q457" i="1"/>
  <c r="F458" i="1"/>
  <c r="J458" i="1" s="1"/>
  <c r="Q458" i="1"/>
  <c r="F459" i="1"/>
  <c r="J459" i="1" s="1"/>
  <c r="Q459" i="1"/>
  <c r="F460" i="1"/>
  <c r="J460" i="1" s="1"/>
  <c r="Q460" i="1"/>
  <c r="F461" i="1"/>
  <c r="J461" i="1" s="1"/>
  <c r="Q461" i="1"/>
  <c r="F462" i="1"/>
  <c r="J462" i="1" s="1"/>
  <c r="Q462" i="1"/>
  <c r="F463" i="1"/>
  <c r="J463" i="1" s="1"/>
  <c r="Q463" i="1"/>
  <c r="F464" i="1"/>
  <c r="J464" i="1" s="1"/>
  <c r="Q464" i="1"/>
  <c r="F465" i="1"/>
  <c r="J465" i="1" s="1"/>
  <c r="Q465" i="1"/>
  <c r="F466" i="1"/>
  <c r="J466" i="1" s="1"/>
  <c r="Q466" i="1"/>
  <c r="F467" i="1"/>
  <c r="J467" i="1" s="1"/>
  <c r="Q467" i="1"/>
  <c r="F468" i="1"/>
  <c r="J468" i="1" s="1"/>
  <c r="Q468" i="1"/>
  <c r="F469" i="1"/>
  <c r="J469" i="1" s="1"/>
  <c r="Q469" i="1"/>
  <c r="F470" i="1"/>
  <c r="J470" i="1" s="1"/>
  <c r="Q470" i="1"/>
  <c r="F471" i="1"/>
  <c r="J471" i="1" s="1"/>
  <c r="Q471" i="1"/>
  <c r="F472" i="1"/>
  <c r="J472" i="1" s="1"/>
  <c r="Q472" i="1"/>
  <c r="F473" i="1"/>
  <c r="J473" i="1" s="1"/>
  <c r="Q473" i="1"/>
  <c r="F474" i="1"/>
  <c r="J474" i="1" s="1"/>
  <c r="Q474" i="1"/>
  <c r="F475" i="1"/>
  <c r="J475" i="1" s="1"/>
  <c r="Q475" i="1"/>
  <c r="F476" i="1"/>
  <c r="J476" i="1" s="1"/>
  <c r="Q476" i="1"/>
  <c r="F477" i="1"/>
  <c r="J477" i="1" s="1"/>
  <c r="Q477" i="1"/>
  <c r="F478" i="1"/>
  <c r="J478" i="1" s="1"/>
  <c r="Q478" i="1"/>
  <c r="F479" i="1"/>
  <c r="J479" i="1" s="1"/>
  <c r="Q479" i="1"/>
  <c r="F480" i="1"/>
  <c r="J480" i="1" s="1"/>
  <c r="Q480" i="1"/>
  <c r="F481" i="1"/>
  <c r="J481" i="1" s="1"/>
  <c r="Q481" i="1"/>
  <c r="F482" i="1"/>
  <c r="J482" i="1" s="1"/>
  <c r="Q482" i="1"/>
  <c r="F483" i="1"/>
  <c r="J483" i="1" s="1"/>
  <c r="Q483" i="1"/>
  <c r="F484" i="1"/>
  <c r="J484" i="1" s="1"/>
  <c r="Q484" i="1"/>
  <c r="F485" i="1"/>
  <c r="J485" i="1" s="1"/>
  <c r="Q485" i="1"/>
  <c r="F486" i="1"/>
  <c r="J486" i="1" s="1"/>
  <c r="Q486" i="1"/>
  <c r="F487" i="1"/>
  <c r="J487" i="1" s="1"/>
  <c r="Q487" i="1"/>
  <c r="F488" i="1"/>
  <c r="J488" i="1" s="1"/>
  <c r="Q488" i="1"/>
  <c r="F489" i="1"/>
  <c r="J489" i="1" s="1"/>
  <c r="Q489" i="1"/>
  <c r="F490" i="1"/>
  <c r="J490" i="1" s="1"/>
  <c r="Q490" i="1"/>
  <c r="F491" i="1"/>
  <c r="J491" i="1" s="1"/>
  <c r="Q491" i="1"/>
  <c r="F492" i="1"/>
  <c r="J492" i="1" s="1"/>
  <c r="Q492" i="1"/>
  <c r="F493" i="1"/>
  <c r="J493" i="1" s="1"/>
  <c r="Q493" i="1"/>
  <c r="F494" i="1"/>
  <c r="J494" i="1" s="1"/>
  <c r="Q494" i="1"/>
  <c r="F495" i="1"/>
  <c r="J495" i="1" s="1"/>
  <c r="Q495" i="1"/>
  <c r="F496" i="1"/>
  <c r="J496" i="1" s="1"/>
  <c r="Q496" i="1"/>
  <c r="F497" i="1"/>
  <c r="J497" i="1" s="1"/>
  <c r="Q497" i="1"/>
  <c r="F498" i="1"/>
  <c r="J498" i="1" s="1"/>
  <c r="Q498" i="1"/>
  <c r="F499" i="1"/>
  <c r="J499" i="1" s="1"/>
  <c r="Q499" i="1"/>
  <c r="F500" i="1"/>
  <c r="J500" i="1" s="1"/>
  <c r="Q500" i="1"/>
  <c r="F501" i="1"/>
  <c r="J501" i="1" s="1"/>
  <c r="Q501" i="1"/>
  <c r="F502" i="1"/>
  <c r="J502" i="1" s="1"/>
  <c r="Q502" i="1"/>
  <c r="F503" i="1"/>
  <c r="J503" i="1" s="1"/>
  <c r="Q503" i="1"/>
  <c r="F504" i="1"/>
  <c r="J504" i="1" s="1"/>
  <c r="Q504" i="1"/>
  <c r="F505" i="1"/>
  <c r="J505" i="1" s="1"/>
  <c r="Q505" i="1"/>
  <c r="F506" i="1"/>
  <c r="J506" i="1" s="1"/>
  <c r="Q506" i="1"/>
  <c r="F507" i="1"/>
  <c r="J507" i="1" s="1"/>
  <c r="Q507" i="1"/>
  <c r="F508" i="1"/>
  <c r="J508" i="1" s="1"/>
  <c r="Q508" i="1"/>
  <c r="F509" i="1"/>
  <c r="J509" i="1" s="1"/>
  <c r="Q509" i="1"/>
  <c r="F510" i="1"/>
  <c r="J510" i="1" s="1"/>
  <c r="Q510" i="1"/>
  <c r="F511" i="1"/>
  <c r="J511" i="1" s="1"/>
  <c r="Q511" i="1"/>
  <c r="F512" i="1"/>
  <c r="J512" i="1" s="1"/>
  <c r="Q512" i="1"/>
  <c r="F513" i="1"/>
  <c r="J513" i="1" s="1"/>
  <c r="Q513" i="1"/>
  <c r="F514" i="1"/>
  <c r="J514" i="1" s="1"/>
  <c r="Q514" i="1"/>
  <c r="F515" i="1"/>
  <c r="J515" i="1" s="1"/>
  <c r="Q515" i="1"/>
  <c r="F516" i="1"/>
  <c r="J516" i="1" s="1"/>
  <c r="Q516" i="1"/>
  <c r="F517" i="1"/>
  <c r="J517" i="1" s="1"/>
  <c r="Q517" i="1"/>
  <c r="F518" i="1"/>
  <c r="J518" i="1" s="1"/>
  <c r="Q518" i="1"/>
  <c r="F519" i="1"/>
  <c r="J519" i="1" s="1"/>
  <c r="Q519" i="1"/>
  <c r="F520" i="1"/>
  <c r="J520" i="1" s="1"/>
  <c r="Q520" i="1"/>
  <c r="F521" i="1"/>
  <c r="J521" i="1" s="1"/>
  <c r="Q521" i="1"/>
  <c r="F522" i="1"/>
  <c r="J522" i="1" s="1"/>
  <c r="Q522" i="1"/>
  <c r="F523" i="1"/>
  <c r="J523" i="1" s="1"/>
  <c r="Q523" i="1"/>
  <c r="F524" i="1"/>
  <c r="J524" i="1" s="1"/>
  <c r="Q524" i="1"/>
  <c r="F525" i="1"/>
  <c r="J525" i="1" s="1"/>
  <c r="Q525" i="1"/>
  <c r="F526" i="1"/>
  <c r="J526" i="1" s="1"/>
  <c r="Q526" i="1"/>
  <c r="F527" i="1"/>
  <c r="J527" i="1" s="1"/>
  <c r="Q527" i="1"/>
  <c r="F528" i="1"/>
  <c r="J528" i="1" s="1"/>
  <c r="Q528" i="1"/>
  <c r="F529" i="1"/>
  <c r="J529" i="1" s="1"/>
  <c r="Q529" i="1"/>
  <c r="F530" i="1"/>
  <c r="J530" i="1" s="1"/>
  <c r="Q530" i="1"/>
  <c r="F531" i="1"/>
  <c r="J531" i="1" s="1"/>
  <c r="Q531" i="1"/>
  <c r="F532" i="1"/>
  <c r="J532" i="1" s="1"/>
  <c r="Q532" i="1"/>
  <c r="F533" i="1"/>
  <c r="J533" i="1" s="1"/>
  <c r="Q533" i="1"/>
  <c r="F534" i="1"/>
  <c r="J534" i="1" s="1"/>
  <c r="Q534" i="1"/>
  <c r="F535" i="1"/>
  <c r="J535" i="1" s="1"/>
  <c r="Q535" i="1"/>
  <c r="F536" i="1"/>
  <c r="J536" i="1" s="1"/>
  <c r="Q536" i="1"/>
  <c r="F537" i="1"/>
  <c r="J537" i="1" s="1"/>
  <c r="Q537" i="1"/>
  <c r="F538" i="1"/>
  <c r="J538" i="1" s="1"/>
  <c r="Q538" i="1"/>
  <c r="F539" i="1"/>
  <c r="J539" i="1" s="1"/>
  <c r="Q539" i="1"/>
  <c r="F540" i="1"/>
  <c r="J540" i="1" s="1"/>
  <c r="Q540" i="1"/>
  <c r="F541" i="1"/>
  <c r="J541" i="1" s="1"/>
  <c r="Q541" i="1"/>
  <c r="F542" i="1"/>
  <c r="J542" i="1" s="1"/>
  <c r="Q542" i="1"/>
  <c r="F543" i="1"/>
  <c r="J543" i="1" s="1"/>
  <c r="Q543" i="1"/>
  <c r="F544" i="1"/>
  <c r="J544" i="1" s="1"/>
  <c r="Q544" i="1"/>
  <c r="F545" i="1"/>
  <c r="J545" i="1" s="1"/>
  <c r="Q545" i="1"/>
  <c r="F546" i="1"/>
  <c r="J546" i="1" s="1"/>
  <c r="Q546" i="1"/>
  <c r="F547" i="1"/>
  <c r="J547" i="1" s="1"/>
  <c r="Q547" i="1"/>
  <c r="F548" i="1"/>
  <c r="J548" i="1" s="1"/>
  <c r="Q548" i="1"/>
  <c r="F549" i="1"/>
  <c r="J549" i="1" s="1"/>
  <c r="Q549" i="1"/>
  <c r="F550" i="1"/>
  <c r="J550" i="1" s="1"/>
  <c r="Q550" i="1"/>
  <c r="F551" i="1"/>
  <c r="J551" i="1" s="1"/>
  <c r="Q551" i="1"/>
  <c r="F552" i="1"/>
  <c r="J552" i="1" s="1"/>
  <c r="Q552" i="1"/>
  <c r="F553" i="1"/>
  <c r="J553" i="1" s="1"/>
  <c r="Q553" i="1"/>
  <c r="F554" i="1"/>
  <c r="J554" i="1" s="1"/>
  <c r="Q554" i="1"/>
  <c r="F555" i="1"/>
  <c r="J555" i="1" s="1"/>
  <c r="Q555" i="1"/>
  <c r="F556" i="1"/>
  <c r="J556" i="1" s="1"/>
  <c r="Q556" i="1"/>
  <c r="F557" i="1"/>
  <c r="J557" i="1" s="1"/>
  <c r="Q557" i="1"/>
  <c r="F558" i="1"/>
  <c r="J558" i="1" s="1"/>
  <c r="Q558" i="1"/>
  <c r="F559" i="1"/>
  <c r="J559" i="1" s="1"/>
  <c r="Q559" i="1"/>
  <c r="F560" i="1"/>
  <c r="J560" i="1" s="1"/>
  <c r="Q560" i="1"/>
  <c r="F561" i="1"/>
  <c r="J561" i="1" s="1"/>
  <c r="Q561" i="1"/>
  <c r="F562" i="1"/>
  <c r="J562" i="1" s="1"/>
  <c r="Q562" i="1"/>
  <c r="F563" i="1"/>
  <c r="J563" i="1" s="1"/>
  <c r="Q563" i="1"/>
  <c r="F564" i="1"/>
  <c r="J564" i="1" s="1"/>
  <c r="Q564" i="1"/>
  <c r="F565" i="1"/>
  <c r="J565" i="1" s="1"/>
  <c r="Q565" i="1"/>
  <c r="F566" i="1"/>
  <c r="J566" i="1" s="1"/>
  <c r="Q566" i="1"/>
  <c r="F567" i="1"/>
  <c r="J567" i="1" s="1"/>
  <c r="Q567" i="1"/>
  <c r="F568" i="1"/>
  <c r="J568" i="1" s="1"/>
  <c r="Q568" i="1"/>
  <c r="F569" i="1"/>
  <c r="J569" i="1" s="1"/>
  <c r="Q569" i="1"/>
  <c r="F570" i="1"/>
  <c r="J570" i="1" s="1"/>
  <c r="Q570" i="1"/>
  <c r="F571" i="1"/>
  <c r="J571" i="1" s="1"/>
  <c r="Q571" i="1"/>
  <c r="F572" i="1"/>
  <c r="J572" i="1" s="1"/>
  <c r="Q572" i="1"/>
  <c r="F573" i="1"/>
  <c r="J573" i="1" s="1"/>
  <c r="Q573" i="1"/>
  <c r="Q11" i="1"/>
  <c r="Q12" i="1"/>
  <c r="F12" i="1"/>
  <c r="J12" i="1" l="1"/>
  <c r="F582" i="1"/>
  <c r="Q582" i="1"/>
  <c r="O582" i="1"/>
  <c r="H582" i="1"/>
</calcChain>
</file>

<file path=xl/sharedStrings.xml><?xml version="1.0" encoding="utf-8"?>
<sst xmlns="http://schemas.openxmlformats.org/spreadsheetml/2006/main" count="1713" uniqueCount="1142">
  <si>
    <t>PERS</t>
  </si>
  <si>
    <t>Schedule of Employer Allocations</t>
  </si>
  <si>
    <t xml:space="preserve">Actual </t>
  </si>
  <si>
    <t>State &amp;</t>
  </si>
  <si>
    <t>Employer Code</t>
  </si>
  <si>
    <t>Employer</t>
  </si>
  <si>
    <t>Appropriation</t>
  </si>
  <si>
    <t>State</t>
  </si>
  <si>
    <t>Change in</t>
  </si>
  <si>
    <t xml:space="preserve">Contribution </t>
  </si>
  <si>
    <t xml:space="preserve">New </t>
  </si>
  <si>
    <t>Old</t>
  </si>
  <si>
    <t>Employer Type</t>
  </si>
  <si>
    <t>Allocation</t>
  </si>
  <si>
    <t>Contribution</t>
  </si>
  <si>
    <t>Proportion</t>
  </si>
  <si>
    <t>Total</t>
  </si>
  <si>
    <t>State Contribution</t>
  </si>
  <si>
    <t>State Percentage</t>
  </si>
  <si>
    <t>State Appropriation</t>
  </si>
  <si>
    <t>State Appropriation %</t>
  </si>
  <si>
    <t>DB Covered Payroll</t>
  </si>
  <si>
    <t>DC Payroll</t>
  </si>
  <si>
    <t>MUS RP Covered Payroll</t>
  </si>
  <si>
    <t>ER cont from ER listing</t>
  </si>
  <si>
    <t>State cont from ER listing</t>
  </si>
  <si>
    <t>ER adjusted</t>
  </si>
  <si>
    <t>State adjusted</t>
  </si>
  <si>
    <t xml:space="preserve"> </t>
  </si>
  <si>
    <t>CI0322</t>
  </si>
  <si>
    <t>City</t>
  </si>
  <si>
    <t>CITY OF BAKER</t>
  </si>
  <si>
    <t>CI0323</t>
  </si>
  <si>
    <t>CITY OF BELGRADE</t>
  </si>
  <si>
    <t>CI0303</t>
  </si>
  <si>
    <t>CITY OF BELT</t>
  </si>
  <si>
    <t>CI0302</t>
  </si>
  <si>
    <t>CITY OF BIG TIMBER</t>
  </si>
  <si>
    <t>CI0305</t>
  </si>
  <si>
    <t>CITY OF BILLINGS</t>
  </si>
  <si>
    <t>CI0309</t>
  </si>
  <si>
    <t>CITY OF BOULDER</t>
  </si>
  <si>
    <t>CI0306</t>
  </si>
  <si>
    <t>CITY OF BOZEMAN</t>
  </si>
  <si>
    <t>CI0311</t>
  </si>
  <si>
    <t>CITY OF CHINOOK</t>
  </si>
  <si>
    <t>CI0312</t>
  </si>
  <si>
    <t>CITY OF CHOTEAU</t>
  </si>
  <si>
    <t>CI9036</t>
  </si>
  <si>
    <t>CITY OF COLSTRIP</t>
  </si>
  <si>
    <t>CI0314</t>
  </si>
  <si>
    <t>CITY OF COLUMBIA FALLS</t>
  </si>
  <si>
    <t>CI0324</t>
  </si>
  <si>
    <t>CITY OF COLUMBUS</t>
  </si>
  <si>
    <t>CI0315</t>
  </si>
  <si>
    <t>CITY OF CONRAD</t>
  </si>
  <si>
    <t>CI0317</t>
  </si>
  <si>
    <t>CITY OF CUT BANK</t>
  </si>
  <si>
    <t>CI0320</t>
  </si>
  <si>
    <t>CITY OF DEER LODGE</t>
  </si>
  <si>
    <t>CI0321</t>
  </si>
  <si>
    <t>CITY OF DILLON</t>
  </si>
  <si>
    <t>CI0325</t>
  </si>
  <si>
    <t>CITY OF EAST HELENA</t>
  </si>
  <si>
    <t>CI0328</t>
  </si>
  <si>
    <t>CITY OF FAIRVIEW</t>
  </si>
  <si>
    <t>CI0329</t>
  </si>
  <si>
    <t>CITY OF FORSYTH</t>
  </si>
  <si>
    <t>CI0330</t>
  </si>
  <si>
    <t>CITY OF FORT BENTON</t>
  </si>
  <si>
    <t>CI0332</t>
  </si>
  <si>
    <t>CITY OF GLASGOW</t>
  </si>
  <si>
    <t>CI0333</t>
  </si>
  <si>
    <t>CITY OF GLENDIVE</t>
  </si>
  <si>
    <t>CI0334</t>
  </si>
  <si>
    <t>CITY OF GREAT FALLS</t>
  </si>
  <si>
    <t>CI0337</t>
  </si>
  <si>
    <t>CITY OF HAMILTON</t>
  </si>
  <si>
    <t>CI0338</t>
  </si>
  <si>
    <t>CITY OF HARDIN</t>
  </si>
  <si>
    <t>CI0336</t>
  </si>
  <si>
    <t>CITY OF HARLEM</t>
  </si>
  <si>
    <t>CI0388</t>
  </si>
  <si>
    <t>CITY OF HARLOWTON</t>
  </si>
  <si>
    <t>CI0339</t>
  </si>
  <si>
    <t>CITY OF HAVRE</t>
  </si>
  <si>
    <t>CI0340</t>
  </si>
  <si>
    <t>CITY OF HELENA</t>
  </si>
  <si>
    <t>CI0343</t>
  </si>
  <si>
    <t>CITY OF KALISPELL</t>
  </si>
  <si>
    <t>CI0345</t>
  </si>
  <si>
    <t>CITY OF LAUREL</t>
  </si>
  <si>
    <t>CI0347</t>
  </si>
  <si>
    <t>CITY OF LEWISTOWN</t>
  </si>
  <si>
    <t>CI0348</t>
  </si>
  <si>
    <t>CITY OF LIBBY</t>
  </si>
  <si>
    <t>CI0349</t>
  </si>
  <si>
    <t>CITY OF LIVINGSTON</t>
  </si>
  <si>
    <t>CI0352</t>
  </si>
  <si>
    <t>CITY OF MALTA</t>
  </si>
  <si>
    <t>CI0353</t>
  </si>
  <si>
    <t>CITY OF MILES CITY</t>
  </si>
  <si>
    <t>CI0354</t>
  </si>
  <si>
    <t>City of Missoula</t>
  </si>
  <si>
    <t>CI0358</t>
  </si>
  <si>
    <t>CITY OF PLAINS</t>
  </si>
  <si>
    <t>CI0359</t>
  </si>
  <si>
    <t>CITY OF PLENTYWOOD</t>
  </si>
  <si>
    <t>CI0360</t>
  </si>
  <si>
    <t>CITY OF POLSON</t>
  </si>
  <si>
    <t>CI0361</t>
  </si>
  <si>
    <t>CITY OF POPLAR</t>
  </si>
  <si>
    <t>CI0385</t>
  </si>
  <si>
    <t>CITY OF RED LODGE</t>
  </si>
  <si>
    <t>CI0363</t>
  </si>
  <si>
    <t>CITY OF RONAN</t>
  </si>
  <si>
    <t>CI0364</t>
  </si>
  <si>
    <t>CITY OF ROUNDUP</t>
  </si>
  <si>
    <t>CI0381</t>
  </si>
  <si>
    <t>CITY OF SCOBEY</t>
  </si>
  <si>
    <t>CI0367</t>
  </si>
  <si>
    <t>CITY OF SHELBY</t>
  </si>
  <si>
    <t>CI0368</t>
  </si>
  <si>
    <t>CITY OF SIDNEY</t>
  </si>
  <si>
    <t>CI9044</t>
  </si>
  <si>
    <t>CITY OF THREE FORKS</t>
  </si>
  <si>
    <t>CI0372</t>
  </si>
  <si>
    <t>CITY OF TOWNSEND</t>
  </si>
  <si>
    <t>CI0356</t>
  </si>
  <si>
    <t>CITY OF TROY</t>
  </si>
  <si>
    <t>CI0374</t>
  </si>
  <si>
    <t>CITY OF WHITE SULPHUR SPRINGS</t>
  </si>
  <si>
    <t>CI0376</t>
  </si>
  <si>
    <t>CITY OF WHITEFISH</t>
  </si>
  <si>
    <t>CI0380</t>
  </si>
  <si>
    <t>CITY OF WIBAUX</t>
  </si>
  <si>
    <t>CI0378</t>
  </si>
  <si>
    <t>CITY OF WOLF POINT</t>
  </si>
  <si>
    <t>CI9064</t>
  </si>
  <si>
    <t>TOWN OF ALBERTON</t>
  </si>
  <si>
    <t>CI0304</t>
  </si>
  <si>
    <t>TOWN OF BIG SANDY</t>
  </si>
  <si>
    <t>CI9001</t>
  </si>
  <si>
    <t>TOWN OF BRIDGER</t>
  </si>
  <si>
    <t>CI0308</t>
  </si>
  <si>
    <t>TOWN OF BROADUS</t>
  </si>
  <si>
    <t>CI0310</t>
  </si>
  <si>
    <t>TOWN OF CASCADE</t>
  </si>
  <si>
    <t>CI0318</t>
  </si>
  <si>
    <t>TOWN OF CHESTER</t>
  </si>
  <si>
    <t>CI0313</t>
  </si>
  <si>
    <t>TOWN OF CIRCLE</t>
  </si>
  <si>
    <t>CI0316</t>
  </si>
  <si>
    <t>TOWN OF CULBERTSON</t>
  </si>
  <si>
    <t>CI9097</t>
  </si>
  <si>
    <t>TOWN OF DENTON</t>
  </si>
  <si>
    <t>CI0346</t>
  </si>
  <si>
    <t>TOWN OF DRUMMOND</t>
  </si>
  <si>
    <t>CI0389</t>
  </si>
  <si>
    <t>TOWN OF EKALAKA</t>
  </si>
  <si>
    <t>CI0326</t>
  </si>
  <si>
    <t>TOWN OF ENNIS</t>
  </si>
  <si>
    <t>CI9047</t>
  </si>
  <si>
    <t>TOWN OF EUREKA</t>
  </si>
  <si>
    <t>CI0327</t>
  </si>
  <si>
    <t>TOWN OF FAIRFIELD</t>
  </si>
  <si>
    <t>CI0387</t>
  </si>
  <si>
    <t>TOWN OF FORT PECK</t>
  </si>
  <si>
    <t>CI9075</t>
  </si>
  <si>
    <t>TOWN OF FROID</t>
  </si>
  <si>
    <t>CI0331</t>
  </si>
  <si>
    <t>TOWN OF GERALDINE</t>
  </si>
  <si>
    <t>CI0335</t>
  </si>
  <si>
    <t>TOWN OF GRASS RANGE</t>
  </si>
  <si>
    <t>CI0341</t>
  </si>
  <si>
    <t>TOWN OF HOT SPRINGS</t>
  </si>
  <si>
    <t>CI9099</t>
  </si>
  <si>
    <t>TOWN OF HYSHAM</t>
  </si>
  <si>
    <t>TOWN OF JORDAN</t>
  </si>
  <si>
    <t>CI0350</t>
  </si>
  <si>
    <t>TOWN OF LIMA</t>
  </si>
  <si>
    <t>CI0383</t>
  </si>
  <si>
    <t>TOWN OF MANHATTAN</t>
  </si>
  <si>
    <t>CI0351</t>
  </si>
  <si>
    <t>TOWN OF MEDICINE LAKE</t>
  </si>
  <si>
    <t>CI0342</t>
  </si>
  <si>
    <t>TOWN OF MELSTONE</t>
  </si>
  <si>
    <t>CI9055</t>
  </si>
  <si>
    <t>TOWN OF MOORE</t>
  </si>
  <si>
    <t>CI0344</t>
  </si>
  <si>
    <t>TOWN OF NASHUA</t>
  </si>
  <si>
    <t>CI0357</t>
  </si>
  <si>
    <t>TOWN OF PHILIPSBURG</t>
  </si>
  <si>
    <t>CI0355</t>
  </si>
  <si>
    <t>TOWN OF RICHEY</t>
  </si>
  <si>
    <t>CI0365</t>
  </si>
  <si>
    <t>TOWN OF RYEGATE</t>
  </si>
  <si>
    <t>CI9018</t>
  </si>
  <si>
    <t>TOWN OF SACO</t>
  </si>
  <si>
    <t>CI0366</t>
  </si>
  <si>
    <t>TOWN OF SHERIDAN</t>
  </si>
  <si>
    <t>CI9031</t>
  </si>
  <si>
    <t>TOWN OF ST IGNATIUS</t>
  </si>
  <si>
    <t>CI0369</t>
  </si>
  <si>
    <t>TOWN OF STANFORD</t>
  </si>
  <si>
    <t>CI0386</t>
  </si>
  <si>
    <t>TOWN OF STEVENSVILLE</t>
  </si>
  <si>
    <t>CI0370</t>
  </si>
  <si>
    <t>TOWN OF SUNBURST</t>
  </si>
  <si>
    <t>CI0371</t>
  </si>
  <si>
    <t>TOWN OF SUPERIOR</t>
  </si>
  <si>
    <t>CI0362</t>
  </si>
  <si>
    <t>TOWN OF TERRY</t>
  </si>
  <si>
    <t>CI0379</t>
  </si>
  <si>
    <t>TOWN OF THOMPSON FALLS</t>
  </si>
  <si>
    <t>CI0382</t>
  </si>
  <si>
    <t>TOWN OF TWIN BRIDGES</t>
  </si>
  <si>
    <t>CI0373</t>
  </si>
  <si>
    <t>TOWN OF VALIER</t>
  </si>
  <si>
    <t>CI9073</t>
  </si>
  <si>
    <t>TOWN OF WEST YELLOWSTONE</t>
  </si>
  <si>
    <t>CI9021</t>
  </si>
  <si>
    <t>TOWN OF WESTBY</t>
  </si>
  <si>
    <t>TOWN OF WHITEHALL</t>
  </si>
  <si>
    <t>CI0377</t>
  </si>
  <si>
    <t>TOWN OF WINNETT</t>
  </si>
  <si>
    <t>CO0212</t>
  </si>
  <si>
    <t>Consolidated Government</t>
  </si>
  <si>
    <t>ANACONDA-DEER LODGE COUNTY</t>
  </si>
  <si>
    <t>CI0307</t>
  </si>
  <si>
    <t>BUTTE SILVER BOW</t>
  </si>
  <si>
    <t>CO0201</t>
  </si>
  <si>
    <t>County</t>
  </si>
  <si>
    <t>BEAVERHEAD COUNTY</t>
  </si>
  <si>
    <t>CO0202</t>
  </si>
  <si>
    <t>BIG HORN COUNTY</t>
  </si>
  <si>
    <t>CO0203</t>
  </si>
  <si>
    <t>BLAINE COUNTY</t>
  </si>
  <si>
    <t>CO0204</t>
  </si>
  <si>
    <t>BROADWATER COUNTY</t>
  </si>
  <si>
    <t>CO0205</t>
  </si>
  <si>
    <t>CARBON COUNTY</t>
  </si>
  <si>
    <t>CO0206</t>
  </si>
  <si>
    <t>CARTER COUNTY</t>
  </si>
  <si>
    <t>CO0207</t>
  </si>
  <si>
    <t>CASCADE COUNTY</t>
  </si>
  <si>
    <t>CO0208</t>
  </si>
  <si>
    <t>CHOUTEAU COUNTY</t>
  </si>
  <si>
    <t>CO0209</t>
  </si>
  <si>
    <t>CUSTER COUNTY</t>
  </si>
  <si>
    <t>CO0210</t>
  </si>
  <si>
    <t>DANIELS COUNTY</t>
  </si>
  <si>
    <t>CO0211</t>
  </si>
  <si>
    <t>DAWSON COUNTY</t>
  </si>
  <si>
    <t>CO0213</t>
  </si>
  <si>
    <t>FALLON COUNTY</t>
  </si>
  <si>
    <t>CO0214</t>
  </si>
  <si>
    <t>FERGUS COUNTY</t>
  </si>
  <si>
    <t>CO0215</t>
  </si>
  <si>
    <t>FLATHEAD COUNTY</t>
  </si>
  <si>
    <t>CO0216</t>
  </si>
  <si>
    <t>GALLATIN COUNTY</t>
  </si>
  <si>
    <t>CO0217</t>
  </si>
  <si>
    <t>GARFIELD COUNTY</t>
  </si>
  <si>
    <t>CO0218</t>
  </si>
  <si>
    <t>GLACIER COUNTY</t>
  </si>
  <si>
    <t>CO0219</t>
  </si>
  <si>
    <t>GOLDEN VALLEY COUNTY</t>
  </si>
  <si>
    <t>CO0220</t>
  </si>
  <si>
    <t>GRANITE COUNTY</t>
  </si>
  <si>
    <t>CO0221</t>
  </si>
  <si>
    <t>HILL COUNTY</t>
  </si>
  <si>
    <t>CO0222</t>
  </si>
  <si>
    <t>JEFFERSON COUNTY</t>
  </si>
  <si>
    <t>CO0223</t>
  </si>
  <si>
    <t>JUDITH BASIN COUNTY</t>
  </si>
  <si>
    <t>CO0224</t>
  </si>
  <si>
    <t>LAKE COUNTY</t>
  </si>
  <si>
    <t>CO0225</t>
  </si>
  <si>
    <t>LEWIS &amp; CLARK COUNTY</t>
  </si>
  <si>
    <t>CO0226</t>
  </si>
  <si>
    <t>LIBERTY COUNTY</t>
  </si>
  <si>
    <t>CO0227</t>
  </si>
  <si>
    <t>LINCOLN COUNTY</t>
  </si>
  <si>
    <t>CO0228</t>
  </si>
  <si>
    <t>MADISON COUNTY</t>
  </si>
  <si>
    <t>CO0229</t>
  </si>
  <si>
    <t>MCCONE COUNTY</t>
  </si>
  <si>
    <t>CO0230</t>
  </si>
  <si>
    <t>MEAGHER COUNTY</t>
  </si>
  <si>
    <t>CO0231</t>
  </si>
  <si>
    <t>MINERAL COUNTY</t>
  </si>
  <si>
    <t>CO0232</t>
  </si>
  <si>
    <t>MISSOULA COUNTY</t>
  </si>
  <si>
    <t>CO0233</t>
  </si>
  <si>
    <t>MUSSELSHELL COUNTY</t>
  </si>
  <si>
    <t>CO0234</t>
  </si>
  <si>
    <t>PARK COUNTY</t>
  </si>
  <si>
    <t>CO0235</t>
  </si>
  <si>
    <t>PETROLEUM COUNTY</t>
  </si>
  <si>
    <t>CO0236</t>
  </si>
  <si>
    <t>PHILLIPS COUNTY</t>
  </si>
  <si>
    <t>CO0237</t>
  </si>
  <si>
    <t>PONDERA COUNTY</t>
  </si>
  <si>
    <t>CO0239</t>
  </si>
  <si>
    <t>POWDER RIVER COUNTY</t>
  </si>
  <si>
    <t>CO0238</t>
  </si>
  <si>
    <t>POWELL COUNTY</t>
  </si>
  <si>
    <t>CO0240</t>
  </si>
  <si>
    <t>PRAIRIE COUNTY</t>
  </si>
  <si>
    <t>CO0241</t>
  </si>
  <si>
    <t>RAVALLI COUNTY</t>
  </si>
  <si>
    <t>CO0242</t>
  </si>
  <si>
    <t>RICHLAND COUNTY</t>
  </si>
  <si>
    <t>CO0243</t>
  </si>
  <si>
    <t>ROOSEVELT COUNTY</t>
  </si>
  <si>
    <t>CO0244</t>
  </si>
  <si>
    <t>ROSEBUD COUNTY</t>
  </si>
  <si>
    <t>CO0245</t>
  </si>
  <si>
    <t>SANDERS COUNTY</t>
  </si>
  <si>
    <t>CO0246</t>
  </si>
  <si>
    <t>SHERIDAN COUNTY</t>
  </si>
  <si>
    <t>CO0248</t>
  </si>
  <si>
    <t>STILLWATER COUNTY</t>
  </si>
  <si>
    <t>CO0249</t>
  </si>
  <si>
    <t>SWEET GRASS COUNTY</t>
  </si>
  <si>
    <t>CO0250</t>
  </si>
  <si>
    <t>TETON COUNTY</t>
  </si>
  <si>
    <t>CO0251</t>
  </si>
  <si>
    <t>TOOLE COUNTY</t>
  </si>
  <si>
    <t>CO0252</t>
  </si>
  <si>
    <t>TREASURE COUNTY</t>
  </si>
  <si>
    <t>CO0253</t>
  </si>
  <si>
    <t>VALLEY COUNTY</t>
  </si>
  <si>
    <t>CO0254</t>
  </si>
  <si>
    <t>WHEATLAND COUNTY</t>
  </si>
  <si>
    <t>CO0255</t>
  </si>
  <si>
    <t>WIBAUX COUNTY</t>
  </si>
  <si>
    <t>CO0256</t>
  </si>
  <si>
    <t>YELLOWSTONE COUNTY</t>
  </si>
  <si>
    <t>OA9100</t>
  </si>
  <si>
    <t>Other Local Government</t>
  </si>
  <si>
    <t>ARLEE-LAKE COUNTY WATER &amp; SEWER DISTRICT</t>
  </si>
  <si>
    <t>OA0570</t>
  </si>
  <si>
    <t>BEAR PAW COOPERATIVE</t>
  </si>
  <si>
    <t>OA0574</t>
  </si>
  <si>
    <t>BERT MOONEY AIRPORT AUTHORITY</t>
  </si>
  <si>
    <t>OA0588</t>
  </si>
  <si>
    <t>BIG COUNTRY EDUCATIONAL COOP</t>
  </si>
  <si>
    <t>OA9111</t>
  </si>
  <si>
    <t>BIG HORN COUNTY CEMETERY DISTRICT #1</t>
  </si>
  <si>
    <t>OA9013</t>
  </si>
  <si>
    <t>BIG SKY CO WATER &amp; SEWER DIST #363</t>
  </si>
  <si>
    <t>OA0587</t>
  </si>
  <si>
    <t>BIG SKY ECONOMIC DEVELOPMENT AUTH</t>
  </si>
  <si>
    <t>OA9012</t>
  </si>
  <si>
    <t>BIG SKY FIRE DEPARTMENT</t>
  </si>
  <si>
    <t>OA0589</t>
  </si>
  <si>
    <t>BIG SKY SPECIAL EDUCATION COOP</t>
  </si>
  <si>
    <t>OA0558</t>
  </si>
  <si>
    <t>BIGFORK CO WATER &amp; SEWER</t>
  </si>
  <si>
    <t>OA0547</t>
  </si>
  <si>
    <t>BILLINGS HOUSING AUTHORITY dba HomeFront</t>
  </si>
  <si>
    <t>BITTEROOT PUBLIC LIBRARY</t>
  </si>
  <si>
    <t>OA0503</t>
  </si>
  <si>
    <t>BITTERROOT CONSERVATION DISTRICT</t>
  </si>
  <si>
    <t>Bitterroot Valley Community College</t>
  </si>
  <si>
    <t>OA9015</t>
  </si>
  <si>
    <t>BITTERROOT VALLEY SEC</t>
  </si>
  <si>
    <t>BROADWATER CONSERVATION DISTRICT</t>
  </si>
  <si>
    <t>OA9086</t>
  </si>
  <si>
    <t>BUFFALO RAPIDS IRRI PROJECT 1</t>
  </si>
  <si>
    <t>OA9087</t>
  </si>
  <si>
    <t>BUFFALO RAPIDS IRRI PROJECT 2</t>
  </si>
  <si>
    <t>OA0560</t>
  </si>
  <si>
    <t>CABINET MOUNTAIN COOPERATIVE</t>
  </si>
  <si>
    <t>OA0576</t>
  </si>
  <si>
    <t>CASCADE CONSERVATION DISTRICT</t>
  </si>
  <si>
    <t>OA0516</t>
  </si>
  <si>
    <t>CENTER FOR MENTAL HEALTH</t>
  </si>
  <si>
    <t>OA0552</t>
  </si>
  <si>
    <t>CENTRAL MONTANA LEARNING RESOURCE CTR</t>
  </si>
  <si>
    <t>OA0569</t>
  </si>
  <si>
    <t>CENTRAL VALLEY FIRE DISTRICT</t>
  </si>
  <si>
    <t>OA0511</t>
  </si>
  <si>
    <t>CHOUTEAU COUNTY CONSERVATION DIST</t>
  </si>
  <si>
    <t>COLUMBUS RURAL FIRE DISTRICT #3</t>
  </si>
  <si>
    <t>OA9098</t>
  </si>
  <si>
    <t>CORVALLIS COUNTY SEWER DISTRICT</t>
  </si>
  <si>
    <t>OA0556</t>
  </si>
  <si>
    <t>Crown Hill</t>
  </si>
  <si>
    <t>OA9059</t>
  </si>
  <si>
    <t>DALY DITCHES IRRIGATION DISTRICT</t>
  </si>
  <si>
    <t>OA0530</t>
  </si>
  <si>
    <t>DAWSON COMMUNITY COLLEGE</t>
  </si>
  <si>
    <t>OA0538</t>
  </si>
  <si>
    <t>DEER LODGE COUNTY HEAD START PROGRAM</t>
  </si>
  <si>
    <t>Drummond School and Community Library District</t>
  </si>
  <si>
    <t>OA9054</t>
  </si>
  <si>
    <t>DRY PRAIRIE RURAL WATER</t>
  </si>
  <si>
    <t>DRY REDWATER REGIONAL WATER AUTHORITY</t>
  </si>
  <si>
    <t>OA0554</t>
  </si>
  <si>
    <t>EASTERN YELLOWSTONE COUNTY SEC</t>
  </si>
  <si>
    <t>OA0599</t>
  </si>
  <si>
    <t>FERGUS COUNTY CONSERVATION DIST</t>
  </si>
  <si>
    <t>OA0565</t>
  </si>
  <si>
    <t>FLATHEAD CONSERVATION DISTRICT</t>
  </si>
  <si>
    <t>OA0557</t>
  </si>
  <si>
    <t>FLATHEAD MUNICIPAL AIRPORT AUTHORITY</t>
  </si>
  <si>
    <t>OA0549</t>
  </si>
  <si>
    <t>FLATHEAD SPECIAL EDUC COOP</t>
  </si>
  <si>
    <t>OA0529</t>
  </si>
  <si>
    <t>FLATHEAD VALLEY COMMUNITY COLLEGE</t>
  </si>
  <si>
    <t>OA0507</t>
  </si>
  <si>
    <t>FORT SHAW IRRIGATION DIST</t>
  </si>
  <si>
    <t>OA9079</t>
  </si>
  <si>
    <t>FRENCHTOWN RURAL FIRE DISTRICT</t>
  </si>
  <si>
    <t>OA0534</t>
  </si>
  <si>
    <t>GALLATIN AIRPORT AUTHORITY</t>
  </si>
  <si>
    <t>OA0584</t>
  </si>
  <si>
    <t>GALLATIN CONSERVATION DISTRICT</t>
  </si>
  <si>
    <t>OA0551</t>
  </si>
  <si>
    <t>GALLATIN-MADISON SEC</t>
  </si>
  <si>
    <t>OA0567</t>
  </si>
  <si>
    <t>GARDINER - PARK COUNTY WATER DIST</t>
  </si>
  <si>
    <t>OA0541</t>
  </si>
  <si>
    <t>GLASGOW IRRIGATION DISTRICT</t>
  </si>
  <si>
    <t>OA9003</t>
  </si>
  <si>
    <t>GRANITE CO HOSPITAL &amp; NURSING HOME</t>
  </si>
  <si>
    <t>OA9038</t>
  </si>
  <si>
    <t>GRANITE CONSERVATION DISTRICT</t>
  </si>
  <si>
    <t>OA0566</t>
  </si>
  <si>
    <t>GREAT DIVIDE EDUCATION SERVICES</t>
  </si>
  <si>
    <t>GREAT FALLS HOUSING AUTHORITY</t>
  </si>
  <si>
    <t>OA0514</t>
  </si>
  <si>
    <t>GREAT FALLS INT AIRPORT</t>
  </si>
  <si>
    <t>OA0510</t>
  </si>
  <si>
    <t>GREENFIELDS IRRIGATION DIST</t>
  </si>
  <si>
    <t>OA9082</t>
  </si>
  <si>
    <t>HEBGEN BASIN RURAL FD</t>
  </si>
  <si>
    <t>OA0517</t>
  </si>
  <si>
    <t>HELENA HOUSING AUTHORITY</t>
  </si>
  <si>
    <t>OA0501</t>
  </si>
  <si>
    <t>HELENA REGIONAL AIRPORT AUTH</t>
  </si>
  <si>
    <t>OA0537</t>
  </si>
  <si>
    <t>HELENA VALLEY IRRIGATION DIST</t>
  </si>
  <si>
    <t>OA0518</t>
  </si>
  <si>
    <t>HILL CO PUBLIC CEMETERY DIST</t>
  </si>
  <si>
    <t>OA9042</t>
  </si>
  <si>
    <t>HINSDALE WATER &amp; SEWER DISTRICT</t>
  </si>
  <si>
    <t>OA0500</t>
  </si>
  <si>
    <t>HOUSING AUTHORITY OF ANACONDA</t>
  </si>
  <si>
    <t>OA0506</t>
  </si>
  <si>
    <t>HOUSING AUTHORITY OF BUTTE</t>
  </si>
  <si>
    <t>OA0509</t>
  </si>
  <si>
    <t>HOUSING AUTHORITY OF GLASGOW</t>
  </si>
  <si>
    <t>OA0594</t>
  </si>
  <si>
    <t>HUMAN RESOURCES COUNCIL DIST XI</t>
  </si>
  <si>
    <t>OA0504</t>
  </si>
  <si>
    <t>HUMAN RESOURCES COUNCIL DIST XII</t>
  </si>
  <si>
    <t>OA9090</t>
  </si>
  <si>
    <t>HYALITE RFD</t>
  </si>
  <si>
    <t>OA0571</t>
  </si>
  <si>
    <t>JUDITH BASIN CONSERVATION DIST</t>
  </si>
  <si>
    <t>LAKE COUNTY CONSERVATION DISTRICT</t>
  </si>
  <si>
    <t>OA0586</t>
  </si>
  <si>
    <t>LAKESIDE CO WATER &amp; SEWER</t>
  </si>
  <si>
    <t>OA9022</t>
  </si>
  <si>
    <t>LARCHMONT GOLF COURSE</t>
  </si>
  <si>
    <t>OA9023</t>
  </si>
  <si>
    <t>LEWIS &amp; CLARK CONSERVATION DIST</t>
  </si>
  <si>
    <t>OA0544</t>
  </si>
  <si>
    <t>LEWIS &amp; CLARK LIBRARY</t>
  </si>
  <si>
    <t>OA9037</t>
  </si>
  <si>
    <t>LIBERTY CO CONSERVATION DISTRICT</t>
  </si>
  <si>
    <t>OA9062</t>
  </si>
  <si>
    <t>LINCOLN CONSERVATION DISTRICT</t>
  </si>
  <si>
    <t>OA0578</t>
  </si>
  <si>
    <t>LINCOLN COUNTY RURAL FIRE DIST</t>
  </si>
  <si>
    <t>OA0579</t>
  </si>
  <si>
    <t>LOCKWOOD RURAL FIRE DIST 8</t>
  </si>
  <si>
    <t>OA9056</t>
  </si>
  <si>
    <t>LOCKWOOD WATER &amp; SEWER DISTRICT</t>
  </si>
  <si>
    <t>OA9095</t>
  </si>
  <si>
    <t>MADISON CONSERVATION DISTRICT</t>
  </si>
  <si>
    <t>OA9020</t>
  </si>
  <si>
    <t>MALTA CEMETERY DISTRICT</t>
  </si>
  <si>
    <t>OA0525</t>
  </si>
  <si>
    <t>MALTA IRRIGATION DISTRICT</t>
  </si>
  <si>
    <t>Meagher County Conservation District</t>
  </si>
  <si>
    <t>MILES CITY HOUSING AUTHORITY</t>
  </si>
  <si>
    <t>OA0524</t>
  </si>
  <si>
    <t>MILES COMMUNITY COLLEGE</t>
  </si>
  <si>
    <t>OA9084</t>
  </si>
  <si>
    <t>MILK RIVER JBC</t>
  </si>
  <si>
    <t>OA0555</t>
  </si>
  <si>
    <t>MISSOULA AREA SEC</t>
  </si>
  <si>
    <t>OA0550</t>
  </si>
  <si>
    <t>MISSOULA COUNTY AIRPORT</t>
  </si>
  <si>
    <t>MISSOULA IRRIGATION DISTRICT</t>
  </si>
  <si>
    <t>OA0515</t>
  </si>
  <si>
    <t>MISSOULA RURAL FIRE DISTRICT</t>
  </si>
  <si>
    <t>OA0598</t>
  </si>
  <si>
    <t>NO MONTANA JOINT REFUSE DISPOSAL DIST</t>
  </si>
  <si>
    <t>OA0562</t>
  </si>
  <si>
    <t>NORTH CENTRAL LEARNING SEC</t>
  </si>
  <si>
    <t>OA9089</t>
  </si>
  <si>
    <t>NORTH LAKE CO PUBLIC LIBRARY DIST</t>
  </si>
  <si>
    <t>OA9063</t>
  </si>
  <si>
    <t>NORTH VALLEY PUBLIC LIBRARY</t>
  </si>
  <si>
    <t>OA9058</t>
  </si>
  <si>
    <t>PABLO-LAKE COUNTY WATER &amp; SEWER</t>
  </si>
  <si>
    <t>OA9051</t>
  </si>
  <si>
    <t>PARK CO RURAL FIRE DISTRICT 1</t>
  </si>
  <si>
    <t>OA9072</t>
  </si>
  <si>
    <t>PARK COUNTY SEC</t>
  </si>
  <si>
    <t>OA9048</t>
  </si>
  <si>
    <t>PETROLEUM CO CONSERVATION DIST</t>
  </si>
  <si>
    <t>PHILIPSBURG AREA COMMUNITY LIBRARY</t>
  </si>
  <si>
    <t>OA9069</t>
  </si>
  <si>
    <t>PHILLIPS CONSERVATION DISTRICT</t>
  </si>
  <si>
    <t>OA0527</t>
  </si>
  <si>
    <t>PONDERA CO CANAL &amp; RESERVOIR</t>
  </si>
  <si>
    <t>OA0572</t>
  </si>
  <si>
    <t>PONDERA COUNTY CEMETERY DIST 2</t>
  </si>
  <si>
    <t>PONDERA REGIONAL PORT AUTHORITY</t>
  </si>
  <si>
    <t>OA0581</t>
  </si>
  <si>
    <t>PORT OF MONTANA - PORT AUTHORITY</t>
  </si>
  <si>
    <t>OA0531</t>
  </si>
  <si>
    <t>PRAIRIE COUNTY HOSPITAL DISTRICT</t>
  </si>
  <si>
    <t>OA0585</t>
  </si>
  <si>
    <t>PRAIRIE VIEW SPECIAL SERVICES COOP</t>
  </si>
  <si>
    <t>OA9004</t>
  </si>
  <si>
    <t>PRICKLY PEAR SPECIAL SVCS COOP</t>
  </si>
  <si>
    <t>OA9080</t>
  </si>
  <si>
    <t>RAE WATER AND SEWER DISTRICT</t>
  </si>
  <si>
    <t>OA9110</t>
  </si>
  <si>
    <t>RED LODGE RURAL FIRE DISTRICT 7</t>
  </si>
  <si>
    <t>OA0526</t>
  </si>
  <si>
    <t>RICHLAND CO HOUSING AUTHORITY</t>
  </si>
  <si>
    <t>OA9101</t>
  </si>
  <si>
    <t>RONAN LIBRARY DISTRICT</t>
  </si>
  <si>
    <t>OA9017</t>
  </si>
  <si>
    <t>ROUNDUP COMMUNITY LIBRARY</t>
  </si>
  <si>
    <t>OA9053</t>
  </si>
  <si>
    <t>SEELEY LAKE MISSOULA CO WATER DISTRICT</t>
  </si>
  <si>
    <t>OA9200</t>
  </si>
  <si>
    <t>SEELEY LAKE RURAL FIRE DISTRICT</t>
  </si>
  <si>
    <t>OA9078</t>
  </si>
  <si>
    <t>SHERIDAN DANIELS SEC</t>
  </si>
  <si>
    <t>OA0583</t>
  </si>
  <si>
    <t>SIDNEY RICHLAND AIRPORT AUTHORITY</t>
  </si>
  <si>
    <t>SOMERS COUNTY WATER &amp; SEWER DISTRICT</t>
  </si>
  <si>
    <t>OA0582</t>
  </si>
  <si>
    <t>TETON COUNTY CONSERVATION DIST</t>
  </si>
  <si>
    <t>OA9009</t>
  </si>
  <si>
    <t>UPPER MUSSELSHELL CONSERVATION DIST</t>
  </si>
  <si>
    <t>OA9010</t>
  </si>
  <si>
    <t>URBAN TRANS DIST/DAWSON CO</t>
  </si>
  <si>
    <t>OA9052</t>
  </si>
  <si>
    <t>VALLEY COUNTY CONSERVATION DISTRICT</t>
  </si>
  <si>
    <t>OA0575</t>
  </si>
  <si>
    <t>VICTOR WATER &amp; SEWER</t>
  </si>
  <si>
    <t>OA0522</t>
  </si>
  <si>
    <t>WHITEFISH HOUSING AUTHORITY</t>
  </si>
  <si>
    <t>OA9026</t>
  </si>
  <si>
    <t>YELLOWSTONE CITY-COUNTY HEALTH DEPT</t>
  </si>
  <si>
    <t>OA0548</t>
  </si>
  <si>
    <t>YELLOWSTONE WEST CARBON SEC</t>
  </si>
  <si>
    <t>HS0401</t>
  </si>
  <si>
    <t>School District</t>
  </si>
  <si>
    <t>BEAVERHEAD COUNTY HIGH SCHOOL</t>
  </si>
  <si>
    <t>SD9019</t>
  </si>
  <si>
    <t>BIG SKY SCHOOL DISTRICT #72</t>
  </si>
  <si>
    <t>CARDWELL SCHOOL DISTRICT</t>
  </si>
  <si>
    <t>SD0609</t>
  </si>
  <si>
    <t>GREAT FALLS PUBLIC SCHOOLS</t>
  </si>
  <si>
    <t>SD0726</t>
  </si>
  <si>
    <t>HAVRE PUBLIC SCHOOLS</t>
  </si>
  <si>
    <t>HS0425</t>
  </si>
  <si>
    <t>JEFFERSON COUNTY HIGH SCHOOL</t>
  </si>
  <si>
    <t>HS0421</t>
  </si>
  <si>
    <t>JORDAN PUBLIC SCHOOLS</t>
  </si>
  <si>
    <t>SD9040</t>
  </si>
  <si>
    <t>JUDITH GAP SCHOOL</t>
  </si>
  <si>
    <t>KINSEY SCHOOL DISTRICT #63</t>
  </si>
  <si>
    <t>SD0760</t>
  </si>
  <si>
    <t>LAVINA K-12</t>
  </si>
  <si>
    <t>LIBERTY SCHOOL DISTRICT 10</t>
  </si>
  <si>
    <t>McCormick School District 15</t>
  </si>
  <si>
    <t>SD9112</t>
  </si>
  <si>
    <t>OVANDO ELEMENTARY SCHOOL DISTRICT 11</t>
  </si>
  <si>
    <t>HS0452</t>
  </si>
  <si>
    <t>POWDER RIVER COUNTY HIGH SCHOOL</t>
  </si>
  <si>
    <t>HS0453</t>
  </si>
  <si>
    <t>POWELL COUNTY HIGH SCHOOL</t>
  </si>
  <si>
    <t>Rau Elementary School SD 21</t>
  </si>
  <si>
    <t>SD0621</t>
  </si>
  <si>
    <t>SCHOOL DISTRICT 1 &amp; 7  - HYSHAM</t>
  </si>
  <si>
    <t>SD0679</t>
  </si>
  <si>
    <t>SCHOOL DISTRICT 1 &amp; 7 - TOWNSEND</t>
  </si>
  <si>
    <t>SD0600</t>
  </si>
  <si>
    <t>SCHOOL DISTRICT 1 - BIG TIMBER</t>
  </si>
  <si>
    <t>SD0601</t>
  </si>
  <si>
    <t>SCHOOL DISTRICT 1 - BUTTE</t>
  </si>
  <si>
    <t>SD0602</t>
  </si>
  <si>
    <t>SCHOOL DISTRICT 1 - CHOTEAU</t>
  </si>
  <si>
    <t>SD0603</t>
  </si>
  <si>
    <t>SCHOOL DISTRICT 1 - CIRCLE</t>
  </si>
  <si>
    <t>SD0604</t>
  </si>
  <si>
    <t>SCHOOL DISTRICT 1 - CLANCY</t>
  </si>
  <si>
    <t>SD0605</t>
  </si>
  <si>
    <t>SCHOOL DISTRICT 1 - CORVALLIS</t>
  </si>
  <si>
    <t>SD0606</t>
  </si>
  <si>
    <t>SCHOOL DISTRICT 1 - DEER LODGE</t>
  </si>
  <si>
    <t>SD9007</t>
  </si>
  <si>
    <t>SCHOOL DISTRICT 1 - FORT BENTON</t>
  </si>
  <si>
    <t>SD0607</t>
  </si>
  <si>
    <t>SCHOOL DISTRICT 1 - GLASGOW</t>
  </si>
  <si>
    <t>SD0608</t>
  </si>
  <si>
    <t>SCHOOL DISTRICT 1 - GLENDIVE</t>
  </si>
  <si>
    <t>SD0619</t>
  </si>
  <si>
    <t>SCHOOL DISTRICT 1 - HEART BUTTE</t>
  </si>
  <si>
    <t>SD0610</t>
  </si>
  <si>
    <t>SCHOOL DISTRICT 1 - HELENA</t>
  </si>
  <si>
    <t>SD0612</t>
  </si>
  <si>
    <t>SCHOOL DISTRICT 1 - LEWISTOWN</t>
  </si>
  <si>
    <t>SD0613</t>
  </si>
  <si>
    <t>SCHOOL DISTRICT 1 - MILES CITY</t>
  </si>
  <si>
    <t>SD0614</t>
  </si>
  <si>
    <t>SCHOOL DISTRICT 1 - MISSOULA</t>
  </si>
  <si>
    <t>SD0616</t>
  </si>
  <si>
    <t>SCHOOL DISTRICT 1 - PHILIPSBURG</t>
  </si>
  <si>
    <t>SD0615</t>
  </si>
  <si>
    <t>SCHOOL DISTRICT 1 - PLAINS</t>
  </si>
  <si>
    <t>SD0617</t>
  </si>
  <si>
    <t>SCHOOL DISTRICT 1 - RED LODGE</t>
  </si>
  <si>
    <t>SD0618</t>
  </si>
  <si>
    <t>SCHOOL DISTRICT 1 - SCOBEY</t>
  </si>
  <si>
    <t>SD0800</t>
  </si>
  <si>
    <t>SCHOOL DISTRICT 1 - TROY</t>
  </si>
  <si>
    <t>SD0700</t>
  </si>
  <si>
    <t>SCHOOL DISTRICT 10 - ANACONDA</t>
  </si>
  <si>
    <t>SD0803</t>
  </si>
  <si>
    <t>SCHOOL DISTRICT 10 - CAYUSE</t>
  </si>
  <si>
    <t>SD0701</t>
  </si>
  <si>
    <t>SCHOOL DISTRICT 10 - CHINOOK</t>
  </si>
  <si>
    <t>SD0702</t>
  </si>
  <si>
    <t>SCHOOL DISTRICT 10 - CONRAD</t>
  </si>
  <si>
    <t>SD0703</t>
  </si>
  <si>
    <t>SCHOOL DISTRICT 10 - DILLON</t>
  </si>
  <si>
    <t>SD0704</t>
  </si>
  <si>
    <t>SCHOOL DISTRICT 10 - NOXON</t>
  </si>
  <si>
    <t>SD9028</t>
  </si>
  <si>
    <t>SCHOOL DISTRICT 104 - SPRING CREEK</t>
  </si>
  <si>
    <t>SD0799</t>
  </si>
  <si>
    <t>SCHOOL DISTRICT 11 &amp; 2 - DRUMMOND</t>
  </si>
  <si>
    <t>SD9027</t>
  </si>
  <si>
    <t>SCHOOL DISTRICT 11 - BRORSON</t>
  </si>
  <si>
    <t>SD0705</t>
  </si>
  <si>
    <t>SCHOOL DISTRICT 11 - POTOMAC</t>
  </si>
  <si>
    <t>SD9077</t>
  </si>
  <si>
    <t>SCHOOL DISTRICT 11 - WISE RIVER</t>
  </si>
  <si>
    <t>SD0811</t>
  </si>
  <si>
    <t>SCHOOL DISTRICT 115 - WINIFRED</t>
  </si>
  <si>
    <t>SD0707</t>
  </si>
  <si>
    <t>SCHOOL DISTRICT 12 - BAKER</t>
  </si>
  <si>
    <t>SD0709</t>
  </si>
  <si>
    <t>SCHOOL DISTRICT 12 - HARLEM</t>
  </si>
  <si>
    <t>SD9071</t>
  </si>
  <si>
    <t>SCHOOL DISTRICT 12 - HAVRE</t>
  </si>
  <si>
    <t>SD0706</t>
  </si>
  <si>
    <t>SCHOOL DISTRICT 12 - LIMA</t>
  </si>
  <si>
    <t>SD0711</t>
  </si>
  <si>
    <t>SCHOOL DISTRICT 12 - ROSEBUD</t>
  </si>
  <si>
    <t>SD0712</t>
  </si>
  <si>
    <t>SCHOOL DISTRICT 12 - SACO</t>
  </si>
  <si>
    <t>SD0713</t>
  </si>
  <si>
    <t>SCHOOL DISTRICT 12 - STANFORD</t>
  </si>
  <si>
    <t>SD9005</t>
  </si>
  <si>
    <t>SCHOOL DISTRICT 12 12 - MOLT</t>
  </si>
  <si>
    <t>SD0708</t>
  </si>
  <si>
    <t>SCHOOL DISTRICT 13 - BOX ELDER</t>
  </si>
  <si>
    <t>SD0717</t>
  </si>
  <si>
    <t>SCHOOL DISTRICT 13 - EUREKA</t>
  </si>
  <si>
    <t>SD9014</t>
  </si>
  <si>
    <t>SCHOOL DISTRICT 13 - FISHTAIL</t>
  </si>
  <si>
    <t>SD0710</t>
  </si>
  <si>
    <t>SCHOOL DISTRICT 13 - LONE ROCK</t>
  </si>
  <si>
    <t>SD0719</t>
  </si>
  <si>
    <t>SCHOOL DISTRICT 13 - NASHUA</t>
  </si>
  <si>
    <t>SD0714</t>
  </si>
  <si>
    <t>SCHOOL DISTRICT 14 - BONNER</t>
  </si>
  <si>
    <t>SD9000</t>
  </si>
  <si>
    <t>SCHOOL DISTRICT 14 - FORTINE</t>
  </si>
  <si>
    <t>SD0716</t>
  </si>
  <si>
    <t>SCHOOL DISTRICT 14 - HOT SPRINGS</t>
  </si>
  <si>
    <t>SD0722</t>
  </si>
  <si>
    <t>SCHOOL DISTRICT 14 - MALTA</t>
  </si>
  <si>
    <t>SD0802</t>
  </si>
  <si>
    <t>SCHOOL DISTRICT 14 - SHELBY</t>
  </si>
  <si>
    <t>SD0698</t>
  </si>
  <si>
    <t>SCHOOL DISTRICT 15   HELENA FLATS- KALISPELL</t>
  </si>
  <si>
    <t>SD0720</t>
  </si>
  <si>
    <t>SCHOOL DISTRICT 15 &amp; 17 - WILLOW CREEK</t>
  </si>
  <si>
    <t>SD0721</t>
  </si>
  <si>
    <t>SCHOOL DISTRICT 15 &amp; 6 - FLO-CARLTON</t>
  </si>
  <si>
    <t>SD0723</t>
  </si>
  <si>
    <t>SCHOOL DISTRICT 15 - CUSTER</t>
  </si>
  <si>
    <t>SD0724</t>
  </si>
  <si>
    <t>SCHOOL DISTRICT 15 - CUT BANK</t>
  </si>
  <si>
    <t>SD0725</t>
  </si>
  <si>
    <t>SCHOOL DISTRICT 15 - EKALAKA</t>
  </si>
  <si>
    <t>SD0790</t>
  </si>
  <si>
    <t>SCHOOL DISTRICT 159 - WINNETT</t>
  </si>
  <si>
    <t>SD0699</t>
  </si>
  <si>
    <t>SCHOOL DISTRICT 16 - HARLOWTON</t>
  </si>
  <si>
    <t>SD0727</t>
  </si>
  <si>
    <t>SCHOOL DISTRICT 17 - CULBERTSON</t>
  </si>
  <si>
    <t>SD9030</t>
  </si>
  <si>
    <t>SCHOOL DISTRICT 17 - MORIN</t>
  </si>
  <si>
    <t>SD0728</t>
  </si>
  <si>
    <t>SCHOOL DISTRICT 17 H - HARDIN</t>
  </si>
  <si>
    <t>SD0729</t>
  </si>
  <si>
    <t>SCHOOL DISTRICT 18 - VALIER</t>
  </si>
  <si>
    <t>SD9045</t>
  </si>
  <si>
    <t>SCHOOL DISTRICT 18 - WOODMAN</t>
  </si>
  <si>
    <t>SD0794</t>
  </si>
  <si>
    <t>SCHOOL DISTRICT 19 - COLSTRIP</t>
  </si>
  <si>
    <t>SD0627</t>
  </si>
  <si>
    <t>SCHOOL DISTRICT 2  - BRIDGER</t>
  </si>
  <si>
    <t>SD0624</t>
  </si>
  <si>
    <t>SCHOOL DISTRICT 2 &amp; 11 - BIG SANDY</t>
  </si>
  <si>
    <t>SD0796</t>
  </si>
  <si>
    <t>SCHOOL DISTRICT 2 &amp; 3 - PRYOR</t>
  </si>
  <si>
    <t>SD0625</t>
  </si>
  <si>
    <t>SCHOOL DISTRICT 2 - ALBERTON</t>
  </si>
  <si>
    <t>SD0622</t>
  </si>
  <si>
    <t>SCHOOL DISTRICT 2 - ALDER</t>
  </si>
  <si>
    <t>SD0626</t>
  </si>
  <si>
    <t>SCHOOL DISTRICT 2 - BILLINGS</t>
  </si>
  <si>
    <t>SD0635</t>
  </si>
  <si>
    <t>SCHOOL DISTRICT 2 - DEER PARK</t>
  </si>
  <si>
    <t>SD0629</t>
  </si>
  <si>
    <t>SCHOOL DISTRICT 2 - DODSON</t>
  </si>
  <si>
    <t>SD0820</t>
  </si>
  <si>
    <t>SCHOOL DISTRICT 2 - DUPUYER</t>
  </si>
  <si>
    <t>SD0623</t>
  </si>
  <si>
    <t>SCHOOL DISTRICT 2 - FRAZER</t>
  </si>
  <si>
    <t>SD0633</t>
  </si>
  <si>
    <t>SCHOOL DISTRICT 2 - STEVENSVILLE</t>
  </si>
  <si>
    <t>SD0631</t>
  </si>
  <si>
    <t>SCHOOL DISTRICT 2 - SUNBURST</t>
  </si>
  <si>
    <t>SD0632</t>
  </si>
  <si>
    <t>SCHOOL DISTRICT 2 - THOMPSON FALLS</t>
  </si>
  <si>
    <t>SD0821</t>
  </si>
  <si>
    <t>SCHOOL DISTRICT 2-27 - LODGE GRASS</t>
  </si>
  <si>
    <t>SD0731</t>
  </si>
  <si>
    <t>SCHOOL DISTRICT 20 - GARRISON</t>
  </si>
  <si>
    <t>SD9034</t>
  </si>
  <si>
    <t>SCHOOL DISTRICT 20 - KILA</t>
  </si>
  <si>
    <t>SD0732</t>
  </si>
  <si>
    <t>SCHOOL DISTRICT 20 - PLENTYWOOD</t>
  </si>
  <si>
    <t>SD0746</t>
  </si>
  <si>
    <t>SCHOOL DISTRICT 20 - WHITEWATER</t>
  </si>
  <si>
    <t>SCHOOL DISTRICT 20-DeSmet</t>
  </si>
  <si>
    <t>SD0734</t>
  </si>
  <si>
    <t>SCHOOL DISTRICT 21 - BROADVIEW</t>
  </si>
  <si>
    <t>SD0767</t>
  </si>
  <si>
    <t>SCHOOL DISTRICT 21 - FAIRFIELD</t>
  </si>
  <si>
    <t>SD9002</t>
  </si>
  <si>
    <t>SCHOOL DISTRICT 21 - GALATA</t>
  </si>
  <si>
    <t>SCHOOL DISTRICT 22-COTTONWOOD</t>
  </si>
  <si>
    <t>SD0815</t>
  </si>
  <si>
    <t>SCHOOL DISTRICT 23 - BILLINGS</t>
  </si>
  <si>
    <t>SD0806</t>
  </si>
  <si>
    <t>SCHOOL DISTRICT 23 - HARRISON</t>
  </si>
  <si>
    <t>SD0824</t>
  </si>
  <si>
    <t>SCHOOL DISTRICT 23 - LUSTRE</t>
  </si>
  <si>
    <t>SD0736</t>
  </si>
  <si>
    <t>SCHOOL DISTRICT 23 - MISSOULA</t>
  </si>
  <si>
    <t>SD0737</t>
  </si>
  <si>
    <t>SCHOOL DISTRICT 23 - POLSON</t>
  </si>
  <si>
    <t>SD0738</t>
  </si>
  <si>
    <t>SCHOOL DISTRICT 23 - ROBERTS</t>
  </si>
  <si>
    <t>SD0715</t>
  </si>
  <si>
    <t>SCHOOL DISTRICT 24 - HUNTLEY PROJECT</t>
  </si>
  <si>
    <t>SD0739</t>
  </si>
  <si>
    <t>SCHOOL DISTRICT 24 - THREE FORKS</t>
  </si>
  <si>
    <t>SD0740</t>
  </si>
  <si>
    <t>SCHOOL DISTRICT 25 - HOBSON</t>
  </si>
  <si>
    <t>SD0741</t>
  </si>
  <si>
    <t>SCHOOL DISTRICT 26 - LOCKWOOD</t>
  </si>
  <si>
    <t>SD0830</t>
  </si>
  <si>
    <t>SCHOOL DISTRICT 26 - REICHLE</t>
  </si>
  <si>
    <t>SD9060</t>
  </si>
  <si>
    <t>SCHOOL DISTRICT 27 - ELLISTON</t>
  </si>
  <si>
    <t>SD0807</t>
  </si>
  <si>
    <t>SCHOOL DISTRICT 27 - GRASS RANGE</t>
  </si>
  <si>
    <t>SD0813</t>
  </si>
  <si>
    <t>SCHOOL DISTRICT 27 - MONFORTON</t>
  </si>
  <si>
    <t>SD0742</t>
  </si>
  <si>
    <t>SCHOOL DISTRICT 27 - MONTANA CITY</t>
  </si>
  <si>
    <t>SD0743</t>
  </si>
  <si>
    <t>SCHOOL DISTRICT 28 - ST IGNATIUS</t>
  </si>
  <si>
    <t>SD9066</t>
  </si>
  <si>
    <t>SCHOOL DISTRICT 28C</t>
  </si>
  <si>
    <t>SD0745</t>
  </si>
  <si>
    <t>SCHOOL DISTRICT 29 - BELT</t>
  </si>
  <si>
    <t>SD0744</t>
  </si>
  <si>
    <t>SCHOOL DISTRICT 29 - SOMERS</t>
  </si>
  <si>
    <t>SD0817</t>
  </si>
  <si>
    <t>SCHOOL DISTRICT 29 - WYOLA</t>
  </si>
  <si>
    <t>SD0718</t>
  </si>
  <si>
    <t>SCHOOL DISTRICT 3 &amp; 13 - FAIRVIEW</t>
  </si>
  <si>
    <t>SD0757</t>
  </si>
  <si>
    <t>SCHOOL DISTRICT 3 - BELFRY</t>
  </si>
  <si>
    <t>SD9068</t>
  </si>
  <si>
    <t>SCHOOL DISTRICT 3 - BILLINGS</t>
  </si>
  <si>
    <t>SD0637</t>
  </si>
  <si>
    <t>SCHOOL DISTRICT 3 - CASCADE</t>
  </si>
  <si>
    <t>SD0638</t>
  </si>
  <si>
    <t>SCHOOL DISTRICT 3 - FAIR MONT EGAN</t>
  </si>
  <si>
    <t>SD0643</t>
  </si>
  <si>
    <t>SCHOOL DISTRICT 3 - HAMILTON</t>
  </si>
  <si>
    <t>SD0640</t>
  </si>
  <si>
    <t>SCHOOL DISTRICT 3 - MANHATTAN</t>
  </si>
  <si>
    <t>SD0641</t>
  </si>
  <si>
    <t>SCHOOL DISTRICT 3 - RAMSAY</t>
  </si>
  <si>
    <t>SD0642</t>
  </si>
  <si>
    <t>SCHOOL DISTRICT 3 - SUPERIOR</t>
  </si>
  <si>
    <t>SD0645</t>
  </si>
  <si>
    <t>SCHOOL DISTRICT 3 - WESTBY</t>
  </si>
  <si>
    <t>SD0644</t>
  </si>
  <si>
    <t>SCHOOL DISTRICT 3 - WOLF POINT</t>
  </si>
  <si>
    <t>SD0756</t>
  </si>
  <si>
    <t>SCHOOL DISTRICT 30 &amp; 6 - FROMBERG</t>
  </si>
  <si>
    <t>SD0751</t>
  </si>
  <si>
    <t>SCHOOL DISTRICT 30 - POWER</t>
  </si>
  <si>
    <t>SD0752</t>
  </si>
  <si>
    <t>SCHOOL DISTRICT 30 - RONAN</t>
  </si>
  <si>
    <t>SCHOOL DISTRICT 31-MIAMI ELEMENTARY</t>
  </si>
  <si>
    <t>SD0749</t>
  </si>
  <si>
    <t>SCHOOL DISTRICT 32 - CLINTON</t>
  </si>
  <si>
    <t>SD0810</t>
  </si>
  <si>
    <t>SCHOOL DISTRICT 32 - RAPELJE</t>
  </si>
  <si>
    <t>SD0754</t>
  </si>
  <si>
    <t>SCHOOL DISTRICT 32 J - ASHLAND</t>
  </si>
  <si>
    <t>SD0822</t>
  </si>
  <si>
    <t>SCHOOL DISTRICT 33 - SWAN VALLEY ELEM</t>
  </si>
  <si>
    <t>SCHOOL DISTRICT 33-UPPER WEST SHORE</t>
  </si>
  <si>
    <t>SD0826</t>
  </si>
  <si>
    <t>SCHOOL DISTRICT 34 - SEELEY LAKE</t>
  </si>
  <si>
    <t>SD0814</t>
  </si>
  <si>
    <t>SCHOOL DISTRICT 35 - GALLATIN GATEWAY</t>
  </si>
  <si>
    <t>SD0793</t>
  </si>
  <si>
    <t>SCHOOL DISTRICT 37 - SHEPHERD</t>
  </si>
  <si>
    <t>SD0755</t>
  </si>
  <si>
    <t>SCHOOL DISTRICT 38 - BIG FORK</t>
  </si>
  <si>
    <t>SD9006</t>
  </si>
  <si>
    <t>SCHOOL DISTRICT 38 - LINCOLN</t>
  </si>
  <si>
    <t>SD0653</t>
  </si>
  <si>
    <t>SCHOOL DISTRICT 4 &amp; 28 - HIGHWOOD</t>
  </si>
  <si>
    <t>SD0652</t>
  </si>
  <si>
    <t>SCHOOL DISTRICT 4 &amp; 47 - WHITEHALL</t>
  </si>
  <si>
    <t>SD9011</t>
  </si>
  <si>
    <t>SCHOOL DISTRICT 4 - CANYON CREEK</t>
  </si>
  <si>
    <t>SD9050</t>
  </si>
  <si>
    <t>SCHOOL DISTRICT 4 - DIVIDE</t>
  </si>
  <si>
    <t>SD0648</t>
  </si>
  <si>
    <t>SCHOOL DISTRICT 4 - FORSYTH</t>
  </si>
  <si>
    <t>SD0649</t>
  </si>
  <si>
    <t>SCHOOL DISTRICT 4 - HELLGATE</t>
  </si>
  <si>
    <t>SD0650</t>
  </si>
  <si>
    <t>SCHOOL DISTRICT 4 - LIBBY</t>
  </si>
  <si>
    <t>SD0651</t>
  </si>
  <si>
    <t>SCHOOL DISTRICT 4 - LIVINGSTON</t>
  </si>
  <si>
    <t>SD0654</t>
  </si>
  <si>
    <t>SCHOOL DISTRICT 4 - SWAN RIVER</t>
  </si>
  <si>
    <t>SCHOOL DISTRICT 4 - TRINITY</t>
  </si>
  <si>
    <t>SD0759</t>
  </si>
  <si>
    <t>SCHOOL DISTRICT 40 - FRENCHTOWN</t>
  </si>
  <si>
    <t>SD0825</t>
  </si>
  <si>
    <t>SCHOOL DISTRICT 41 - ANDERSON</t>
  </si>
  <si>
    <t>SD0791</t>
  </si>
  <si>
    <t>SCHOOL DISTRICT 41 - PIONEER</t>
  </si>
  <si>
    <t>SD9025</t>
  </si>
  <si>
    <t>SCHOOL DISTRICT 43 - LAMOTTE</t>
  </si>
  <si>
    <t>SD0758</t>
  </si>
  <si>
    <t>SCHOOL DISTRICT 43 - TURNER</t>
  </si>
  <si>
    <t>SD0761</t>
  </si>
  <si>
    <t>SCHOOL DISTRICT 44 - BELGRADE</t>
  </si>
  <si>
    <t>SD0766</t>
  </si>
  <si>
    <t>SCHOOL DISTRICT 44 - GERALDINE</t>
  </si>
  <si>
    <t>SD0762</t>
  </si>
  <si>
    <t>SCHOOL DISTRICT 44 - MOORE</t>
  </si>
  <si>
    <t>SD0763</t>
  </si>
  <si>
    <t>SCHOOL DISTRICT 44 - WHITEFISH</t>
  </si>
  <si>
    <t>SD0764</t>
  </si>
  <si>
    <t>SCHOOL DISTRICT 45 - AUGUSTA</t>
  </si>
  <si>
    <t>SD0829</t>
  </si>
  <si>
    <t>SCHOOL DISTRICT 45 - GOLDEN RIDGE</t>
  </si>
  <si>
    <t>SD0765</t>
  </si>
  <si>
    <t>SCHOOL DISTRICT 45 - WOLF POINT</t>
  </si>
  <si>
    <t>SCHOOL DISTRICT 47-MALMBORG</t>
  </si>
  <si>
    <t>SD9067</t>
  </si>
  <si>
    <t>SCHOOL DISTRICT 48-1J &amp; 48-2J</t>
  </si>
  <si>
    <t>SD0656</t>
  </si>
  <si>
    <t>SCHOOL DISTRICT 5 - BASIN</t>
  </si>
  <si>
    <t>SD0657</t>
  </si>
  <si>
    <t>SCHOOL DISTRICT 5 - KALISPELL</t>
  </si>
  <si>
    <t>SD0827</t>
  </si>
  <si>
    <t>SCHOOL DISTRICT 5 - MELROSE</t>
  </si>
  <si>
    <t>SD0658</t>
  </si>
  <si>
    <t>SCHOOL DISTRICT 5 - PARK CITY</t>
  </si>
  <si>
    <t>SD0659</t>
  </si>
  <si>
    <t>SCHOOL DISTRICT 5 - SAND COULEE</t>
  </si>
  <si>
    <t>SD0660</t>
  </si>
  <si>
    <t>SCHOOL DISTRICT 5 - SHERIDAN</t>
  </si>
  <si>
    <t>SD0661</t>
  </si>
  <si>
    <t>SCHOOL DISTRICT 5 - SIDNEY</t>
  </si>
  <si>
    <t>SD0662</t>
  </si>
  <si>
    <t>SCHOOL DISTRICT 5 - TERRY</t>
  </si>
  <si>
    <t>SD0770</t>
  </si>
  <si>
    <t>SCHOOL DISTRICT 50 - EAST GLACIER</t>
  </si>
  <si>
    <t>SD0792</t>
  </si>
  <si>
    <t>SCHOOL DISTRICT 50 - EVERGREEN</t>
  </si>
  <si>
    <t>SD0771</t>
  </si>
  <si>
    <t>SCHOOL DISTRICT 50 - HAYS</t>
  </si>
  <si>
    <t>SD0772</t>
  </si>
  <si>
    <t>SCHOOL DISTRICT 52 - ABSAROKEE</t>
  </si>
  <si>
    <t>SD0773</t>
  </si>
  <si>
    <t>SCHOOL DISTRICT 52 - ENNIS</t>
  </si>
  <si>
    <t>SD0805</t>
  </si>
  <si>
    <t>SCHOOL DISTRICT 52 - INDEPENDENT</t>
  </si>
  <si>
    <t>SCHOOL DISTRICT 54-MARION</t>
  </si>
  <si>
    <t>SD0775</t>
  </si>
  <si>
    <t>SCHOOL DISTRICT 55 - BROCKTON</t>
  </si>
  <si>
    <t>SD0769</t>
  </si>
  <si>
    <t>SCHOOL DISTRICT 55 - PLEVNA</t>
  </si>
  <si>
    <t>SD0776</t>
  </si>
  <si>
    <t>SCHOOL DISTRICT 55 - ROUNDUP</t>
  </si>
  <si>
    <t>SD0669</t>
  </si>
  <si>
    <t>SCHOOL DISTRICT 55F -  SUN RIVER VALLEY</t>
  </si>
  <si>
    <t>SD0777</t>
  </si>
  <si>
    <t>SCHOOL DISTRICT 57 - HAVRE</t>
  </si>
  <si>
    <t>SD0778</t>
  </si>
  <si>
    <t>SCHOOL DISTRICT 58 - GEYSER</t>
  </si>
  <si>
    <t>SD0816</t>
  </si>
  <si>
    <t>SCHOOL DISTRICT 58 - WHITEFISH</t>
  </si>
  <si>
    <t>SD0779</t>
  </si>
  <si>
    <t>SCHOOL DISTRICT 58 - YELLOWSTONE</t>
  </si>
  <si>
    <t>SD0670</t>
  </si>
  <si>
    <t>SCHOOL DISTRICT 6 &amp; 1 - ST REGIS</t>
  </si>
  <si>
    <t>SD0665</t>
  </si>
  <si>
    <t>SCHOOL DISTRICT 6 - COLUMBIA FALLS</t>
  </si>
  <si>
    <t>SD0667</t>
  </si>
  <si>
    <t>SCHOOL DISTRICT 6 - COLUMBUS</t>
  </si>
  <si>
    <t>SD0664</t>
  </si>
  <si>
    <t>SCHOOL DISTRICT 6 - LAME DEER</t>
  </si>
  <si>
    <t>SD0668</t>
  </si>
  <si>
    <t>SCHOOL DISTRICT 6 - RYEGATE</t>
  </si>
  <si>
    <t>SD0666</t>
  </si>
  <si>
    <t>SCHOOL DISTRICT 6 - TROUT CREEK</t>
  </si>
  <si>
    <t>SD0671</t>
  </si>
  <si>
    <t>SCHOOL DISTRICT 6 - WIBAUX</t>
  </si>
  <si>
    <t>SD0819</t>
  </si>
  <si>
    <t>SCHOOL DISTRICT 64 - BAINVILLE</t>
  </si>
  <si>
    <t>SD0780</t>
  </si>
  <si>
    <t>SCHOOL DISTRICT 64J - MELSTONE</t>
  </si>
  <si>
    <t>SD0768</t>
  </si>
  <si>
    <t>SCHOOL DISTRICT 65 - FROID</t>
  </si>
  <si>
    <t>SD0798</t>
  </si>
  <si>
    <t>SCHOOL DISTRICT 69 - WEST YELLOWSTONE</t>
  </si>
  <si>
    <t>SD0684</t>
  </si>
  <si>
    <t>SCHOOL DISTRICT 7 &amp; 2 - SAVAGE</t>
  </si>
  <si>
    <t>SD0677</t>
  </si>
  <si>
    <t>SCHOOL DISTRICT 7 &amp; 70 - LAUREL</t>
  </si>
  <si>
    <t>SD0672</t>
  </si>
  <si>
    <t>SCHOOL DISTRICT 7 - BOULDER</t>
  </si>
  <si>
    <t>SD0673</t>
  </si>
  <si>
    <t>SCHOOL DISTRICT 7 - BOZEMAN</t>
  </si>
  <si>
    <t>SD0674</t>
  </si>
  <si>
    <t>SCHOOL DISTRICT 7 - CHARLO</t>
  </si>
  <si>
    <t>SD0675</t>
  </si>
  <si>
    <t>SCHOOL DISTRICT 7 - GARDINER</t>
  </si>
  <si>
    <t>SD9033</t>
  </si>
  <si>
    <t>SCHOOL DISTRICT 7 - GRANT</t>
  </si>
  <si>
    <t>SD0676</t>
  </si>
  <si>
    <t>SCHOOL DISTRICT 7 - HINSDALE</t>
  </si>
  <si>
    <t>SD0683</t>
  </si>
  <si>
    <t>SCHOOL DISTRICT 7 - JOLIET</t>
  </si>
  <si>
    <t>SD0678</t>
  </si>
  <si>
    <t>SCHOOL DISTRICT 7 - LOLO</t>
  </si>
  <si>
    <t>SD0681</t>
  </si>
  <si>
    <t>SCHOOL DISTRICT 7 - MEDICINE LAKE</t>
  </si>
  <si>
    <t>SD0682</t>
  </si>
  <si>
    <t>SCHOOL DISTRICT 7 - TWIN BRIDGES</t>
  </si>
  <si>
    <t>SD0680</t>
  </si>
  <si>
    <t>SCHOOL DISTRICT 7 - VICTOR</t>
  </si>
  <si>
    <t>SD0781</t>
  </si>
  <si>
    <t>SCHOOL DISTRICT 73 - SWAN LAKE</t>
  </si>
  <si>
    <t>SD0786</t>
  </si>
  <si>
    <t>SCHOOL DISTRICT 74 - ROY</t>
  </si>
  <si>
    <t>SD0787</t>
  </si>
  <si>
    <t>SCHOOL DISTRICT 74 - VAUGHN</t>
  </si>
  <si>
    <t>SD9046</t>
  </si>
  <si>
    <t>SCHOOL DISTRICT 75 - AMSTERDAM</t>
  </si>
  <si>
    <t>SD9029</t>
  </si>
  <si>
    <t>SCHOOL DISTRICT 75 - ARROWHEAD</t>
  </si>
  <si>
    <t>SD0812</t>
  </si>
  <si>
    <t>SCHOOL DISTRICT 78J &amp; 2 - RICHEY</t>
  </si>
  <si>
    <t>SD0685</t>
  </si>
  <si>
    <t>SCHOOL DISTRICT 8 - ARLEE</t>
  </si>
  <si>
    <t>SD0687</t>
  </si>
  <si>
    <t>SCHOOL DISTRICT 8 - ELDER GROVE</t>
  </si>
  <si>
    <t>SD9049</t>
  </si>
  <si>
    <t>SCHOOL DISTRICT 8 - WEST GLACIER</t>
  </si>
  <si>
    <t>SD0686</t>
  </si>
  <si>
    <t>SCHOOL DISTRICT 8-WHITE SULPHUR SPRINGS</t>
  </si>
  <si>
    <t>SD0785</t>
  </si>
  <si>
    <t>SCHOOL DISTRICT 84 - DENTON</t>
  </si>
  <si>
    <t>SD0801</t>
  </si>
  <si>
    <t>SCHOOL DISTRICT 85 - ULM</t>
  </si>
  <si>
    <t>SD9043</t>
  </si>
  <si>
    <t>SCHOOL DISTRICT 86 &amp; 4 - LAMBERT</t>
  </si>
  <si>
    <t>SD0783</t>
  </si>
  <si>
    <t>SCHOOL DISTRICT 87 - ROCKY BOY</t>
  </si>
  <si>
    <t>SD9057</t>
  </si>
  <si>
    <t>SCHOOL DISTRICT 89 - SMITH VALLEY</t>
  </si>
  <si>
    <t>SD0697</t>
  </si>
  <si>
    <t>SCHOOL DISTRICT 9 &amp; 9 - REED POINT</t>
  </si>
  <si>
    <t>SD0690</t>
  </si>
  <si>
    <t>SCHOOL DISTRICT 9 - BROWNING</t>
  </si>
  <si>
    <t>SD0691</t>
  </si>
  <si>
    <t>SCHOOL DISTRICT 9 - DARBY</t>
  </si>
  <si>
    <t>SD0692</t>
  </si>
  <si>
    <t>SCHOOL DISTRICT 9 - DIXON</t>
  </si>
  <si>
    <t>SD0693</t>
  </si>
  <si>
    <t>SCHOOL DISTRICT 9 - EAST HELENA</t>
  </si>
  <si>
    <t>SD0695</t>
  </si>
  <si>
    <t>SCHOOL DISTRICT 9 - OPHEIM</t>
  </si>
  <si>
    <t>SD0696</t>
  </si>
  <si>
    <t>SCHOOL DISTRICT 9 - POPLAR</t>
  </si>
  <si>
    <t>SCHOOL DISTRICT 9-CRESTON</t>
  </si>
  <si>
    <t>SD9065</t>
  </si>
  <si>
    <t>SCHOOL DISTRICT 99 M North Star Schools</t>
  </si>
  <si>
    <t>SCHOOL DISTRICT NO. 31-STILLWATER COUNTY-NYE</t>
  </si>
  <si>
    <t>SD0620</t>
  </si>
  <si>
    <t>SD 1- West Valley School</t>
  </si>
  <si>
    <t>SD0782</t>
  </si>
  <si>
    <t>SD 75 GREENFIELD</t>
  </si>
  <si>
    <t>SD0774</t>
  </si>
  <si>
    <t>SHIELDS VALLEY</t>
  </si>
  <si>
    <t>HS0465</t>
  </si>
  <si>
    <t>SWEET GRASS COUNTY HIGH SCHOOL</t>
  </si>
  <si>
    <t>CP5101</t>
  </si>
  <si>
    <t>State Agency</t>
  </si>
  <si>
    <t>BOARD OF PUBLIC EDUCATION</t>
  </si>
  <si>
    <t>CP5102</t>
  </si>
  <si>
    <t>COMM OF HIGHER EDUCATION</t>
  </si>
  <si>
    <t>CP3202</t>
  </si>
  <si>
    <t>COMM OF POLITICAL PRACTICES</t>
  </si>
  <si>
    <t>CP1112</t>
  </si>
  <si>
    <t>CONSUMER COUNSEL</t>
  </si>
  <si>
    <t>CP6101</t>
  </si>
  <si>
    <t>DEPARTMENT OF ADMINISTRATION</t>
  </si>
  <si>
    <t>CP6201</t>
  </si>
  <si>
    <t>DEPARTMENT OF AGRICULTURE</t>
  </si>
  <si>
    <t>CP6501</t>
  </si>
  <si>
    <t>DEPARTMENT OF COMMERCE</t>
  </si>
  <si>
    <t>CP6401</t>
  </si>
  <si>
    <t>DEPARTMENT OF CORRECTIONS</t>
  </si>
  <si>
    <t>CP5201</t>
  </si>
  <si>
    <t>DEPARTMENT OF FISH, WILDLIFE &amp; PARKS</t>
  </si>
  <si>
    <t>CP4110</t>
  </si>
  <si>
    <t>DEPARTMENT OF JUSTICE</t>
  </si>
  <si>
    <t>CP6602</t>
  </si>
  <si>
    <t>DEPARTMENT OF LABOR &amp; INDUSTRY</t>
  </si>
  <si>
    <t>CP5603</t>
  </si>
  <si>
    <t>DEPARTMENT OF LIVESTOCK</t>
  </si>
  <si>
    <t>CP6701</t>
  </si>
  <si>
    <t>DEPARTMENT OF MILITARY AFFAIRS</t>
  </si>
  <si>
    <t>CP5801</t>
  </si>
  <si>
    <t>DEPARTMENT OF REVENUE</t>
  </si>
  <si>
    <t>CP5401</t>
  </si>
  <si>
    <t>DEPARTMENT OF TRANSPORTATION</t>
  </si>
  <si>
    <t>CP5301</t>
  </si>
  <si>
    <t>DEPT OF ENVIRONMENTAL QUALITY</t>
  </si>
  <si>
    <t>CP5706</t>
  </si>
  <si>
    <t>DEPT OF NATURAL RESOURCES &amp; CONSERVATION</t>
  </si>
  <si>
    <t>CP6901</t>
  </si>
  <si>
    <t>DEPT OF PUBLIC HEALTH &amp; HUMAN SERVICES</t>
  </si>
  <si>
    <t>CP3101</t>
  </si>
  <si>
    <t>GOVERNORS OFFICE</t>
  </si>
  <si>
    <t>CP1104</t>
  </si>
  <si>
    <t>LEGISLATIVE COUNCIL</t>
  </si>
  <si>
    <t>CP5114</t>
  </si>
  <si>
    <t>MONTANA ARTS COUNCIL</t>
  </si>
  <si>
    <t>CP5117</t>
  </si>
  <si>
    <t>MONTANA HISTORICAL SOCIETY</t>
  </si>
  <si>
    <t>CP6103</t>
  </si>
  <si>
    <t>MONTANA STATE FUND</t>
  </si>
  <si>
    <t>CP5115</t>
  </si>
  <si>
    <t>MONTANA STATE LIBRARY</t>
  </si>
  <si>
    <t>CP6108</t>
  </si>
  <si>
    <t>OFFICE OF PUBLIC DEFENDER</t>
  </si>
  <si>
    <t>CP4201</t>
  </si>
  <si>
    <t>PUBLIC SERVICE COMMISSION</t>
  </si>
  <si>
    <t>CP5113</t>
  </si>
  <si>
    <t>SCHOOL FOR THE DEAF &amp; BLIND</t>
  </si>
  <si>
    <t>CP3201</t>
  </si>
  <si>
    <t>SECRETARY OF STATE</t>
  </si>
  <si>
    <t>CP3401</t>
  </si>
  <si>
    <t>STATE AUDITOR'S OFFICE</t>
  </si>
  <si>
    <t>CP2110</t>
  </si>
  <si>
    <t>SUPREME COURT</t>
  </si>
  <si>
    <t>CP3501</t>
  </si>
  <si>
    <t>SUPT OF PUBLIC INSTRUCTION</t>
  </si>
  <si>
    <t>CP6105</t>
  </si>
  <si>
    <t>TEACHERS' RETIREMENT SYSTEM</t>
  </si>
  <si>
    <t>UN3513</t>
  </si>
  <si>
    <t>University</t>
  </si>
  <si>
    <t>GREAT FALLS COLLEGE MSU</t>
  </si>
  <si>
    <t>UN5106</t>
  </si>
  <si>
    <t>MONTANA STATE UNIVERSITY - BILLINGS</t>
  </si>
  <si>
    <t>UN5104</t>
  </si>
  <si>
    <t>MONTANA STATE UNIVERSITY - BOZEMAN</t>
  </si>
  <si>
    <t>UN5107</t>
  </si>
  <si>
    <t>MONTANA STATE UNIVERSITY - NORTHERN</t>
  </si>
  <si>
    <t>UN5103</t>
  </si>
  <si>
    <t>UNIVERSITY OF MONTANA</t>
  </si>
  <si>
    <t>OA9088</t>
  </si>
  <si>
    <t>FLATHEAD EMERGENCY COMM CENTER</t>
  </si>
  <si>
    <t>CRAIG WATER &amp; SEWER DISTRICT</t>
  </si>
  <si>
    <t>OA9076</t>
  </si>
  <si>
    <t>NORTHWEST MT EDUC COOP</t>
  </si>
  <si>
    <t>Riverside County Water and Sewer District No. 310</t>
  </si>
  <si>
    <t>OA9094</t>
  </si>
  <si>
    <t>THOMPSON FALLS PUBLIC LIBRARY</t>
  </si>
  <si>
    <t>SD0748</t>
  </si>
  <si>
    <t>SCHOOL DISTRICT 33 - GOLD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</si>
</sst>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00000%"/>
    <numFmt numFmtId="166" formatCode="0.0000%"/>
    <numFmt numFmtId="167" formatCode="_(* #,##0.00000_);_(* \(#,##0.00000\);_(* &quot;-&quot;??_);_(@_)"/>
    <numFmt numFmtId="168" formatCode="0.0000000%"/>
  </numFmts>
  <fonts count="14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2"/>
      <name val="Times New Roman"/>
      <family val="1"/>
    </font>
    <font>
      <u/>
      <sz val="12"/>
      <color rgb="FF000000"/>
      <name val="Times New Roman"/>
      <family val="1"/>
    </font>
    <font>
      <sz val="12"/>
      <color rgb="FF000000"/>
      <name val="Times New Roman"/>
      <family val="1"/>
    </font>
    <font>
      <u/>
      <sz val="12"/>
      <color theme="1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b/>
      <sz val="11"/>
      <name val="Calibri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ill="0" applyBorder="0" applyAlignment="0" applyProtection="0"/>
    <xf numFmtId="9" fontId="9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1" applyNumberFormat="1" applyFont="1" applyFill="1" applyBorder="1"/>
    <xf numFmtId="165" fontId="10" fillId="0" borderId="0" xfId="2" applyNumberFormat="1" applyFont="1"/>
    <xf numFmtId="165" fontId="2" fillId="0" borderId="0" xfId="0" applyNumberFormat="1" applyFont="1"/>
    <xf numFmtId="166" fontId="9" fillId="0" borderId="0" xfId="2" applyNumberForma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1" applyNumberFormat="1" applyFont="1" applyFill="1" applyBorder="1"/>
    <xf numFmtId="165" fontId="10" fillId="2" borderId="0" xfId="2" applyNumberFormat="1" applyFont="1" applyFill="1"/>
    <xf numFmtId="165" fontId="2" fillId="2" borderId="0" xfId="0" applyNumberFormat="1" applyFont="1" applyFill="1"/>
    <xf numFmtId="10" fontId="9" fillId="2" borderId="0" xfId="2" applyNumberFormat="1" applyFill="1"/>
    <xf numFmtId="166" fontId="9" fillId="2" borderId="0" xfId="2" applyNumberForma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3" fillId="3" borderId="0" xfId="1" applyNumberFormat="1" applyFont="1" applyFill="1" applyBorder="1"/>
    <xf numFmtId="165" fontId="10" fillId="3" borderId="0" xfId="2" applyNumberFormat="1" applyFont="1" applyFill="1"/>
    <xf numFmtId="165" fontId="2" fillId="3" borderId="0" xfId="0" applyNumberFormat="1" applyFont="1" applyFill="1"/>
    <xf numFmtId="10" fontId="9" fillId="3" borderId="0" xfId="2" applyNumberFormat="1" applyFill="1"/>
    <xf numFmtId="166" fontId="9" fillId="3" borderId="0" xfId="2" applyNumberFormat="1" applyFill="1"/>
    <xf numFmtId="167" fontId="3" fillId="0" borderId="0" xfId="0" applyNumberFormat="1" applyFont="1"/>
    <xf numFmtId="168" fontId="10" fillId="0" borderId="0" xfId="2" applyNumberFormat="1" applyFont="1"/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0" fontId="11" fillId="0" borderId="0" xfId="0" applyFont="1"/>
    <xf numFmtId="168" fontId="9" fillId="0" borderId="0" xfId="2" applyNumberFormat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0" fontId="9" fillId="4" borderId="0" xfId="2" applyNumberFormat="1" applyFill="1"/>
    <xf numFmtId="0" fontId="12" fillId="5" borderId="0" xfId="0" applyFont="1" applyFill="1"/>
    <xf numFmtId="3" fontId="13" fillId="5" borderId="0" xfId="2" applyNumberFormat="1" applyFont="1" applyFill="1"/>
    <xf numFmtId="165" fontId="13" fillId="5" borderId="0" xfId="2" applyNumberFormat="1" applyFont="1" applyFill="1"/>
    <xf numFmtId="3" fontId="12" fillId="5" borderId="0" xfId="0" applyNumberFormat="1" applyFont="1" applyFill="1"/>
    <xf numFmtId="165" fontId="12" fillId="5" borderId="0" xfId="0" applyNumberFormat="1" applyFont="1" applyFill="1"/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4C9A4-9398-4111-8462-67657E38D881}">
  <sheetPr>
    <tabColor theme="9" tint="0.59999389629810485"/>
  </sheetPr>
  <dimension ref="A1:AI596"/>
  <sheetViews>
    <sheetView tabSelected="1" workbookViewId="0">
      <selection activeCell="P582" sqref="P582"/>
    </sheetView>
  </sheetViews>
  <sheetFormatPr defaultColWidth="9.07421875" defaultRowHeight="15.45" x14ac:dyDescent="0.4"/>
  <cols>
    <col min="1" max="1" width="14.84375" style="1" bestFit="1" customWidth="1"/>
    <col min="2" max="2" width="14.84375" style="1" customWidth="1"/>
    <col min="3" max="3" width="24" style="1" bestFit="1" customWidth="1"/>
    <col min="4" max="4" width="56.4609375" style="2" bestFit="1" customWidth="1"/>
    <col min="5" max="5" width="18.07421875" style="2" bestFit="1" customWidth="1"/>
    <col min="6" max="6" width="13.84375" style="2" bestFit="1" customWidth="1"/>
    <col min="7" max="8" width="13.84375" style="2" customWidth="1"/>
    <col min="9" max="9" width="14.69140625" style="1" customWidth="1"/>
    <col min="10" max="10" width="22.69140625" style="1" customWidth="1"/>
    <col min="11" max="15" width="12.53515625" style="1" customWidth="1"/>
    <col min="16" max="17" width="22.07421875" style="1" customWidth="1"/>
    <col min="18" max="18" width="19" style="1" bestFit="1" customWidth="1"/>
    <col min="19" max="21" width="14" style="1" customWidth="1"/>
    <col min="22" max="22" width="21.53515625" style="1" bestFit="1" customWidth="1"/>
    <col min="23" max="23" width="23.3046875" style="1" bestFit="1" customWidth="1"/>
    <col min="24" max="34" width="14" style="1" customWidth="1"/>
    <col min="35" max="35" width="12.53515625" style="1" customWidth="1"/>
    <col min="36" max="16384" width="9.07421875" style="1"/>
  </cols>
  <sheetData>
    <row r="1" spans="1:35" x14ac:dyDescent="0.4">
      <c r="C1"/>
    </row>
    <row r="2" spans="1:35" x14ac:dyDescent="0.4">
      <c r="C2"/>
      <c r="D2" s="45" t="s">
        <v>0</v>
      </c>
      <c r="E2" s="46"/>
      <c r="F2" s="46"/>
      <c r="G2" s="1"/>
      <c r="H2" s="1"/>
    </row>
    <row r="3" spans="1:35" x14ac:dyDescent="0.4">
      <c r="C3"/>
      <c r="D3" s="47" t="s">
        <v>1</v>
      </c>
      <c r="E3" s="46"/>
      <c r="F3" s="46"/>
      <c r="G3" s="1"/>
      <c r="H3" s="1"/>
    </row>
    <row r="4" spans="1:35" x14ac:dyDescent="0.4">
      <c r="C4"/>
      <c r="D4" s="48"/>
      <c r="E4" s="46"/>
      <c r="F4" s="46"/>
      <c r="G4" s="1"/>
      <c r="H4" s="1"/>
    </row>
    <row r="5" spans="1:35" x14ac:dyDescent="0.4">
      <c r="C5"/>
      <c r="E5" s="3">
        <v>2024</v>
      </c>
      <c r="F5" s="3"/>
      <c r="G5" s="3">
        <v>2024</v>
      </c>
      <c r="H5" s="3"/>
    </row>
    <row r="6" spans="1:35" x14ac:dyDescent="0.4">
      <c r="E6" s="3" t="s">
        <v>2</v>
      </c>
      <c r="F6" s="3">
        <v>2024</v>
      </c>
      <c r="G6" s="3" t="s">
        <v>3</v>
      </c>
      <c r="H6" s="3">
        <v>2024</v>
      </c>
      <c r="I6" s="4">
        <v>2023</v>
      </c>
    </row>
    <row r="7" spans="1:35" x14ac:dyDescent="0.4">
      <c r="A7" s="49" t="s">
        <v>4</v>
      </c>
      <c r="B7" s="49"/>
      <c r="C7" s="4"/>
      <c r="D7" s="3"/>
      <c r="E7" s="3" t="s">
        <v>5</v>
      </c>
      <c r="F7" s="3" t="s">
        <v>5</v>
      </c>
      <c r="G7" s="3" t="s">
        <v>6</v>
      </c>
      <c r="H7" s="3" t="s">
        <v>7</v>
      </c>
      <c r="I7" s="3" t="s">
        <v>5</v>
      </c>
      <c r="J7" s="4" t="s">
        <v>8</v>
      </c>
      <c r="K7" s="50" t="s">
        <v>9</v>
      </c>
      <c r="L7" s="50"/>
      <c r="M7" s="50"/>
    </row>
    <row r="8" spans="1:35" x14ac:dyDescent="0.4">
      <c r="A8" s="5" t="s">
        <v>10</v>
      </c>
      <c r="B8" s="5" t="s">
        <v>11</v>
      </c>
      <c r="C8" s="5" t="s">
        <v>12</v>
      </c>
      <c r="D8" s="6" t="s">
        <v>5</v>
      </c>
      <c r="E8" s="7" t="s">
        <v>9</v>
      </c>
      <c r="F8" s="7" t="s">
        <v>13</v>
      </c>
      <c r="G8" s="7" t="s">
        <v>14</v>
      </c>
      <c r="H8" s="7" t="s">
        <v>13</v>
      </c>
      <c r="I8" s="7" t="s">
        <v>13</v>
      </c>
      <c r="J8" s="4" t="s">
        <v>15</v>
      </c>
      <c r="K8" s="37" t="s">
        <v>5</v>
      </c>
      <c r="L8" s="37" t="s">
        <v>7</v>
      </c>
      <c r="M8" s="37" t="s">
        <v>16</v>
      </c>
      <c r="N8" s="1" t="s">
        <v>17</v>
      </c>
      <c r="O8" s="1" t="s">
        <v>18</v>
      </c>
      <c r="P8" s="40" t="s">
        <v>19</v>
      </c>
      <c r="Q8" s="40" t="s">
        <v>20</v>
      </c>
      <c r="R8" s="1" t="s">
        <v>21</v>
      </c>
      <c r="S8" s="1" t="s">
        <v>22</v>
      </c>
      <c r="T8" s="1" t="s">
        <v>23</v>
      </c>
      <c r="V8" s="1" t="s">
        <v>24</v>
      </c>
      <c r="W8" s="1" t="s">
        <v>25</v>
      </c>
      <c r="X8" s="1" t="s">
        <v>26</v>
      </c>
      <c r="Y8" s="1" t="s">
        <v>27</v>
      </c>
      <c r="Z8" s="1" t="s">
        <v>19</v>
      </c>
    </row>
    <row r="9" spans="1:35" x14ac:dyDescent="0.4">
      <c r="D9" s="2" t="s">
        <v>28</v>
      </c>
      <c r="E9" s="8"/>
      <c r="F9" s="8"/>
      <c r="G9" s="8"/>
      <c r="H9" s="8"/>
      <c r="K9" s="38"/>
      <c r="L9" s="38"/>
      <c r="M9" s="38"/>
      <c r="P9" s="40"/>
      <c r="Q9" s="40"/>
    </row>
    <row r="10" spans="1:35" x14ac:dyDescent="0.4">
      <c r="D10" s="1"/>
      <c r="E10" s="1"/>
      <c r="F10" s="1"/>
      <c r="G10" s="1"/>
      <c r="H10" s="1"/>
      <c r="K10" s="38"/>
      <c r="L10" s="38"/>
      <c r="M10" s="38"/>
      <c r="P10" s="40"/>
      <c r="Q10" s="40"/>
    </row>
    <row r="11" spans="1:35" x14ac:dyDescent="0.4">
      <c r="A11" s="3">
        <v>6532</v>
      </c>
      <c r="B11" s="3" t="s">
        <v>29</v>
      </c>
      <c r="C11" s="3" t="s">
        <v>30</v>
      </c>
      <c r="D11" s="9" t="s">
        <v>31</v>
      </c>
      <c r="E11" s="10">
        <f t="shared" ref="E11:E74" si="0">X11</f>
        <v>50966.260100515268</v>
      </c>
      <c r="F11" s="11">
        <f t="shared" ref="F11:F74" si="1">E11/($E$582+$G$582)</f>
        <v>2.8547946799892097E-4</v>
      </c>
      <c r="G11" s="10">
        <f>Y11+Z11</f>
        <v>13228.078395389217</v>
      </c>
      <c r="H11" s="11">
        <f t="shared" ref="H11:H74" si="2">G11/($E$582+$G$582)</f>
        <v>7.4094994914597525E-5</v>
      </c>
      <c r="I11" s="11">
        <v>2.8519176142385242E-4</v>
      </c>
      <c r="J11" s="12">
        <f>F11-I11</f>
        <v>2.8770657506854746E-7</v>
      </c>
      <c r="K11" s="39">
        <f>IF(OR($C11="City",$C11="County",$C11="Other Local Government",$C11="Consolidated Government"),0.0907,IF(OR($C11="School District"),0.088,IF(OR($C11="State Agency",$C11="University"),0.0917,)))</f>
        <v>9.0700000000000003E-2</v>
      </c>
      <c r="L11" s="39">
        <f>IF(OR($C11="City",$C11="County",$C11="Other Local Government",$C11="Consolidated Government"),0.001,IF(OR($C11="School District"),0.0037,IF(OR($C11="State Agency",$C11="University"),0,)))</f>
        <v>1E-3</v>
      </c>
      <c r="M11" s="39">
        <f>K11+L11</f>
        <v>9.1700000000000004E-2</v>
      </c>
      <c r="N11" s="10">
        <f>Y11</f>
        <v>543.13575579047222</v>
      </c>
      <c r="O11" s="13">
        <f t="shared" ref="O11:O74" si="3">N11/($E$582+$G$582)</f>
        <v>3.0422892774250916E-6</v>
      </c>
      <c r="P11" s="41">
        <f>Z11</f>
        <v>12684.942639598745</v>
      </c>
      <c r="Q11" s="42">
        <f t="shared" ref="Q11:Q74" si="4">P11/($E$582+$G$582)</f>
        <v>7.1052705637172442E-5</v>
      </c>
      <c r="R11" s="10">
        <v>559333.84</v>
      </c>
      <c r="S11" s="10">
        <v>41756.76</v>
      </c>
      <c r="T11" s="10">
        <v>0</v>
      </c>
      <c r="U11" s="10"/>
      <c r="V11" s="10">
        <v>50731.62</v>
      </c>
      <c r="W11" s="10">
        <v>600.87</v>
      </c>
      <c r="X11" s="10">
        <f t="shared" ref="X11:X74" si="5">V11/$V$582*$X$583</f>
        <v>50966.260100515268</v>
      </c>
      <c r="Y11" s="10">
        <f t="shared" ref="Y11:Y74" si="6">W11/$W$582*$Y$583</f>
        <v>543.13575579047222</v>
      </c>
      <c r="Z11" s="10">
        <f t="shared" ref="Z11:Z74" si="7">V11/$V$582*$Z$583</f>
        <v>12684.942639598745</v>
      </c>
      <c r="AA11" s="10"/>
      <c r="AB11" s="10"/>
      <c r="AC11" s="10"/>
      <c r="AD11" s="10"/>
      <c r="AE11" s="10"/>
      <c r="AF11" s="10"/>
      <c r="AG11" s="10"/>
      <c r="AH11" s="10"/>
      <c r="AI11" s="10"/>
    </row>
    <row r="12" spans="1:35" x14ac:dyDescent="0.4">
      <c r="A12" s="3">
        <v>6533</v>
      </c>
      <c r="B12" s="3" t="s">
        <v>32</v>
      </c>
      <c r="C12" s="3" t="s">
        <v>30</v>
      </c>
      <c r="D12" s="9" t="s">
        <v>33</v>
      </c>
      <c r="E12" s="10">
        <f t="shared" si="0"/>
        <v>417532.54972447519</v>
      </c>
      <c r="F12" s="11">
        <f t="shared" si="1"/>
        <v>2.338742727688805E-3</v>
      </c>
      <c r="G12" s="10">
        <f t="shared" ref="G12:G75" si="8">Y12+Z12</f>
        <v>108505.35603994782</v>
      </c>
      <c r="H12" s="11">
        <f t="shared" si="2"/>
        <v>6.0777563933918399E-4</v>
      </c>
      <c r="I12" s="11">
        <v>2.0209737717777699E-3</v>
      </c>
      <c r="J12" s="12">
        <f t="shared" ref="J12:J75" si="9">F12-I12</f>
        <v>3.1776895591103518E-4</v>
      </c>
      <c r="K12" s="39">
        <f t="shared" ref="K12:K75" si="10">IF(OR($C12="City",$C12="County",$C12="Other Local Government",$C12="Consolidated Government"),0.0907,IF(OR($C12="School District"),0.088,IF(OR($C12="State Agency",$C12="University"),0.0917,)))</f>
        <v>9.0700000000000003E-2</v>
      </c>
      <c r="L12" s="39">
        <f t="shared" ref="L12:L75" si="11">IF(OR($C12="City",$C12="County",$C12="Other Local Government",$C12="Consolidated Government"),0.001,IF(OR($C12="School District"),0.0037,IF(OR($C12="State Agency",$C12="University"),0,)))</f>
        <v>1E-3</v>
      </c>
      <c r="M12" s="39">
        <f t="shared" ref="M12:M75" si="12">K12+L12</f>
        <v>9.1700000000000004E-2</v>
      </c>
      <c r="N12" s="10">
        <f t="shared" ref="N12:N75" si="13">Y12</f>
        <v>4586.0880188117635</v>
      </c>
      <c r="O12" s="13">
        <f t="shared" si="3"/>
        <v>2.568824875956263E-5</v>
      </c>
      <c r="P12" s="41">
        <f t="shared" ref="P12:P75" si="14">Z12</f>
        <v>103919.26802113606</v>
      </c>
      <c r="Q12" s="42">
        <f t="shared" si="4"/>
        <v>5.8208739057962128E-4</v>
      </c>
      <c r="R12" s="10">
        <v>4582239.95</v>
      </c>
      <c r="S12" s="10">
        <v>491158.24</v>
      </c>
      <c r="T12" s="10">
        <v>0</v>
      </c>
      <c r="U12" s="10"/>
      <c r="V12" s="10">
        <v>415610.3</v>
      </c>
      <c r="W12" s="10">
        <v>5073.58</v>
      </c>
      <c r="X12" s="10">
        <f t="shared" si="5"/>
        <v>417532.54972447519</v>
      </c>
      <c r="Y12" s="10">
        <f t="shared" si="6"/>
        <v>4586.0880188117635</v>
      </c>
      <c r="Z12" s="10">
        <f t="shared" si="7"/>
        <v>103919.26802113606</v>
      </c>
      <c r="AA12" s="10"/>
      <c r="AB12" s="10"/>
      <c r="AC12" s="10"/>
      <c r="AD12" s="10"/>
      <c r="AE12" s="10"/>
      <c r="AF12" s="10"/>
      <c r="AG12" s="10"/>
      <c r="AH12" s="10"/>
      <c r="AI12" s="10"/>
    </row>
    <row r="13" spans="1:35" x14ac:dyDescent="0.4">
      <c r="A13" s="3">
        <v>6506</v>
      </c>
      <c r="B13" s="3" t="s">
        <v>34</v>
      </c>
      <c r="C13" s="3" t="s">
        <v>30</v>
      </c>
      <c r="D13" s="9" t="s">
        <v>35</v>
      </c>
      <c r="E13" s="10">
        <f t="shared" si="0"/>
        <v>11071.752488695545</v>
      </c>
      <c r="F13" s="11">
        <f t="shared" si="1"/>
        <v>6.2016675425171681E-5</v>
      </c>
      <c r="G13" s="10">
        <f t="shared" si="8"/>
        <v>2896.2507584600971</v>
      </c>
      <c r="H13" s="11">
        <f t="shared" si="2"/>
        <v>1.6222891852100026E-5</v>
      </c>
      <c r="I13" s="11">
        <v>4.8228521008226274E-5</v>
      </c>
      <c r="J13" s="12">
        <f t="shared" si="9"/>
        <v>1.3788154416945408E-5</v>
      </c>
      <c r="K13" s="39">
        <f t="shared" si="10"/>
        <v>9.0700000000000003E-2</v>
      </c>
      <c r="L13" s="39">
        <f t="shared" si="11"/>
        <v>1E-3</v>
      </c>
      <c r="M13" s="39">
        <f t="shared" si="12"/>
        <v>9.1700000000000004E-2</v>
      </c>
      <c r="N13" s="10">
        <f t="shared" si="13"/>
        <v>140.61310794475654</v>
      </c>
      <c r="O13" s="13">
        <f t="shared" si="3"/>
        <v>7.8762214787932043E-7</v>
      </c>
      <c r="P13" s="41">
        <f t="shared" si="14"/>
        <v>2755.6376505153407</v>
      </c>
      <c r="Q13" s="42">
        <f t="shared" si="4"/>
        <v>1.5435269704220708E-5</v>
      </c>
      <c r="R13" s="10">
        <v>121506.32</v>
      </c>
      <c r="S13" s="10">
        <v>34059.449999999997</v>
      </c>
      <c r="T13" s="10">
        <v>0</v>
      </c>
      <c r="U13" s="10"/>
      <c r="V13" s="10">
        <v>11020.78</v>
      </c>
      <c r="W13" s="10">
        <v>155.56</v>
      </c>
      <c r="X13" s="10">
        <f t="shared" si="5"/>
        <v>11071.752488695545</v>
      </c>
      <c r="Y13" s="10">
        <f t="shared" si="6"/>
        <v>140.61310794475654</v>
      </c>
      <c r="Z13" s="10">
        <f t="shared" si="7"/>
        <v>2755.6376505153407</v>
      </c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5" x14ac:dyDescent="0.4">
      <c r="A14" s="3">
        <v>6505</v>
      </c>
      <c r="B14" s="3" t="s">
        <v>36</v>
      </c>
      <c r="C14" s="3" t="s">
        <v>30</v>
      </c>
      <c r="D14" s="9" t="s">
        <v>37</v>
      </c>
      <c r="E14" s="10">
        <f t="shared" si="0"/>
        <v>24758.895797409776</v>
      </c>
      <c r="F14" s="11">
        <f t="shared" si="1"/>
        <v>1.386830500520442E-4</v>
      </c>
      <c r="G14" s="10">
        <f t="shared" si="8"/>
        <v>6566.0235727651116</v>
      </c>
      <c r="H14" s="11">
        <f t="shared" si="2"/>
        <v>3.6778545506861856E-5</v>
      </c>
      <c r="I14" s="11">
        <v>1.4167907565817129E-4</v>
      </c>
      <c r="J14" s="12">
        <f t="shared" si="9"/>
        <v>-2.9960256061270919E-6</v>
      </c>
      <c r="K14" s="39">
        <f t="shared" si="10"/>
        <v>9.0700000000000003E-2</v>
      </c>
      <c r="L14" s="39">
        <f t="shared" si="11"/>
        <v>1E-3</v>
      </c>
      <c r="M14" s="39">
        <f t="shared" si="12"/>
        <v>9.1700000000000004E-2</v>
      </c>
      <c r="N14" s="10">
        <f t="shared" si="13"/>
        <v>403.80620797223639</v>
      </c>
      <c r="O14" s="13">
        <f t="shared" si="3"/>
        <v>2.2618567891625665E-6</v>
      </c>
      <c r="P14" s="41">
        <f t="shared" si="14"/>
        <v>6162.2173647928748</v>
      </c>
      <c r="Q14" s="42">
        <f t="shared" si="4"/>
        <v>3.4516688717699285E-5</v>
      </c>
      <c r="R14" s="10">
        <v>271718.53000000003</v>
      </c>
      <c r="S14" s="10">
        <v>174902.17</v>
      </c>
      <c r="T14" s="10">
        <v>0</v>
      </c>
      <c r="U14" s="10"/>
      <c r="V14" s="10">
        <v>24644.91</v>
      </c>
      <c r="W14" s="10">
        <v>446.73</v>
      </c>
      <c r="X14" s="10">
        <f t="shared" si="5"/>
        <v>24758.895797409776</v>
      </c>
      <c r="Y14" s="10">
        <f t="shared" si="6"/>
        <v>403.80620797223639</v>
      </c>
      <c r="Z14" s="10">
        <f t="shared" si="7"/>
        <v>6162.2173647928748</v>
      </c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x14ac:dyDescent="0.4">
      <c r="A15" s="3">
        <v>6508</v>
      </c>
      <c r="B15" s="3" t="s">
        <v>38</v>
      </c>
      <c r="C15" s="3" t="s">
        <v>30</v>
      </c>
      <c r="D15" s="9" t="s">
        <v>39</v>
      </c>
      <c r="E15" s="10">
        <f t="shared" si="0"/>
        <v>4027851.1702149045</v>
      </c>
      <c r="F15" s="11">
        <f t="shared" si="1"/>
        <v>2.2561373092395236E-2</v>
      </c>
      <c r="G15" s="10">
        <f t="shared" si="8"/>
        <v>1048519.5057305904</v>
      </c>
      <c r="H15" s="11">
        <f t="shared" si="2"/>
        <v>5.873116647996589E-3</v>
      </c>
      <c r="I15" s="11">
        <v>2.2799902407300704E-2</v>
      </c>
      <c r="J15" s="12">
        <f t="shared" si="9"/>
        <v>-2.385293149054675E-4</v>
      </c>
      <c r="K15" s="39">
        <f t="shared" si="10"/>
        <v>9.0700000000000003E-2</v>
      </c>
      <c r="L15" s="39">
        <f t="shared" si="11"/>
        <v>1E-3</v>
      </c>
      <c r="M15" s="39">
        <f t="shared" si="12"/>
        <v>9.1700000000000004E-2</v>
      </c>
      <c r="N15" s="10">
        <f t="shared" si="13"/>
        <v>46031.566567477414</v>
      </c>
      <c r="O15" s="13">
        <f t="shared" si="3"/>
        <v>2.5783856043044276E-4</v>
      </c>
      <c r="P15" s="41">
        <f t="shared" si="14"/>
        <v>1002487.939163113</v>
      </c>
      <c r="Q15" s="42">
        <f t="shared" si="4"/>
        <v>5.6152780875661458E-3</v>
      </c>
      <c r="R15" s="10">
        <v>44151979.270000003</v>
      </c>
      <c r="S15" s="10">
        <v>6720715.8800000008</v>
      </c>
      <c r="T15" s="10">
        <v>0</v>
      </c>
      <c r="U15" s="10"/>
      <c r="V15" s="10">
        <v>4009307.62</v>
      </c>
      <c r="W15" s="10">
        <v>50924.63</v>
      </c>
      <c r="X15" s="10">
        <f t="shared" si="5"/>
        <v>4027851.1702149045</v>
      </c>
      <c r="Y15" s="10">
        <f t="shared" si="6"/>
        <v>46031.566567477414</v>
      </c>
      <c r="Z15" s="10">
        <f t="shared" si="7"/>
        <v>1002487.939163113</v>
      </c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x14ac:dyDescent="0.4">
      <c r="A16" s="3">
        <v>6512</v>
      </c>
      <c r="B16" s="3" t="s">
        <v>40</v>
      </c>
      <c r="C16" s="3" t="s">
        <v>30</v>
      </c>
      <c r="D16" s="9" t="s">
        <v>41</v>
      </c>
      <c r="E16" s="10">
        <f t="shared" si="0"/>
        <v>24927.049950886922</v>
      </c>
      <c r="F16" s="11">
        <f t="shared" si="1"/>
        <v>1.3962493902293968E-4</v>
      </c>
      <c r="G16" s="10">
        <f t="shared" si="8"/>
        <v>6451.4165474980655</v>
      </c>
      <c r="H16" s="11">
        <f t="shared" si="2"/>
        <v>3.6136592329649143E-5</v>
      </c>
      <c r="I16" s="11">
        <v>1.4461924389132239E-4</v>
      </c>
      <c r="J16" s="12">
        <f t="shared" si="9"/>
        <v>-4.994304868382709E-6</v>
      </c>
      <c r="K16" s="39">
        <f t="shared" si="10"/>
        <v>9.0700000000000003E-2</v>
      </c>
      <c r="L16" s="39">
        <f t="shared" si="11"/>
        <v>1E-3</v>
      </c>
      <c r="M16" s="39">
        <f t="shared" si="12"/>
        <v>9.1700000000000004E-2</v>
      </c>
      <c r="N16" s="10">
        <f t="shared" si="13"/>
        <v>247.34745987402403</v>
      </c>
      <c r="O16" s="13">
        <f t="shared" si="3"/>
        <v>1.3854777869998536E-6</v>
      </c>
      <c r="P16" s="41">
        <f t="shared" si="14"/>
        <v>6204.0690876240415</v>
      </c>
      <c r="Q16" s="42">
        <f t="shared" si="4"/>
        <v>3.4751114542649291E-5</v>
      </c>
      <c r="R16" s="10">
        <v>273179.99000000005</v>
      </c>
      <c r="S16" s="10">
        <v>0</v>
      </c>
      <c r="T16" s="10">
        <v>0</v>
      </c>
      <c r="U16" s="10"/>
      <c r="V16" s="10">
        <v>24812.29</v>
      </c>
      <c r="W16" s="10">
        <v>273.64</v>
      </c>
      <c r="X16" s="10">
        <f t="shared" si="5"/>
        <v>24927.049950886922</v>
      </c>
      <c r="Y16" s="10">
        <f t="shared" si="6"/>
        <v>247.34745987402403</v>
      </c>
      <c r="Z16" s="10">
        <f t="shared" si="7"/>
        <v>6204.0690876240415</v>
      </c>
      <c r="AA16" s="10"/>
      <c r="AB16" s="10"/>
      <c r="AC16" s="10"/>
      <c r="AD16" s="10"/>
      <c r="AE16" s="10"/>
      <c r="AF16" s="10"/>
      <c r="AG16" s="10"/>
      <c r="AH16" s="10"/>
      <c r="AI16" s="10"/>
    </row>
    <row r="17" spans="1:35" x14ac:dyDescent="0.4">
      <c r="A17" s="3">
        <v>6509</v>
      </c>
      <c r="B17" s="3" t="s">
        <v>42</v>
      </c>
      <c r="C17" s="3" t="s">
        <v>30</v>
      </c>
      <c r="D17" s="9" t="s">
        <v>43</v>
      </c>
      <c r="E17" s="10">
        <f t="shared" si="0"/>
        <v>2098742.6486208383</v>
      </c>
      <c r="F17" s="11">
        <f t="shared" si="1"/>
        <v>1.1755775950860201E-2</v>
      </c>
      <c r="G17" s="10">
        <f t="shared" si="8"/>
        <v>548824.06158630201</v>
      </c>
      <c r="H17" s="11">
        <f t="shared" si="2"/>
        <v>3.074151425230444E-3</v>
      </c>
      <c r="I17" s="11">
        <v>1.1327644609838719E-2</v>
      </c>
      <c r="J17" s="12">
        <f t="shared" si="9"/>
        <v>4.2813134102148188E-4</v>
      </c>
      <c r="K17" s="39">
        <f t="shared" si="10"/>
        <v>9.0700000000000003E-2</v>
      </c>
      <c r="L17" s="39">
        <f t="shared" si="11"/>
        <v>1E-3</v>
      </c>
      <c r="M17" s="39">
        <f t="shared" si="12"/>
        <v>9.1700000000000004E-2</v>
      </c>
      <c r="N17" s="10">
        <f t="shared" si="13"/>
        <v>26470.056004367594</v>
      </c>
      <c r="O17" s="13">
        <f t="shared" si="3"/>
        <v>1.4826784408205197E-4</v>
      </c>
      <c r="P17" s="41">
        <f t="shared" si="14"/>
        <v>522354.00558193447</v>
      </c>
      <c r="Q17" s="42">
        <f t="shared" si="4"/>
        <v>2.9258835811483926E-3</v>
      </c>
      <c r="R17" s="10">
        <v>23031318.030000001</v>
      </c>
      <c r="S17" s="10">
        <v>6249640.79</v>
      </c>
      <c r="T17" s="10">
        <v>0</v>
      </c>
      <c r="U17" s="10"/>
      <c r="V17" s="10">
        <v>2089080.3900000001</v>
      </c>
      <c r="W17" s="10">
        <v>29283.77</v>
      </c>
      <c r="X17" s="10">
        <f t="shared" si="5"/>
        <v>2098742.6486208383</v>
      </c>
      <c r="Y17" s="10">
        <f t="shared" si="6"/>
        <v>26470.056004367594</v>
      </c>
      <c r="Z17" s="10">
        <f t="shared" si="7"/>
        <v>522354.00558193447</v>
      </c>
      <c r="AA17" s="10"/>
      <c r="AB17" s="10"/>
      <c r="AC17" s="10"/>
      <c r="AD17" s="10"/>
      <c r="AE17" s="10"/>
      <c r="AF17" s="10"/>
      <c r="AG17" s="10"/>
      <c r="AH17" s="10"/>
      <c r="AI17" s="10"/>
    </row>
    <row r="18" spans="1:35" x14ac:dyDescent="0.4">
      <c r="A18" s="3">
        <v>6519</v>
      </c>
      <c r="B18" s="3" t="s">
        <v>44</v>
      </c>
      <c r="C18" s="3" t="s">
        <v>30</v>
      </c>
      <c r="D18" s="9" t="s">
        <v>45</v>
      </c>
      <c r="E18" s="10">
        <f t="shared" si="0"/>
        <v>54635.261566971356</v>
      </c>
      <c r="F18" s="11">
        <f t="shared" si="1"/>
        <v>3.0603080107035729E-4</v>
      </c>
      <c r="G18" s="10">
        <f t="shared" si="8"/>
        <v>14306.280450497297</v>
      </c>
      <c r="H18" s="11">
        <f t="shared" si="2"/>
        <v>8.0134373681659267E-5</v>
      </c>
      <c r="I18" s="11">
        <v>3.2860063235812877E-4</v>
      </c>
      <c r="J18" s="12">
        <f t="shared" si="9"/>
        <v>-2.2569831287771482E-5</v>
      </c>
      <c r="K18" s="39">
        <f t="shared" si="10"/>
        <v>9.0700000000000003E-2</v>
      </c>
      <c r="L18" s="39">
        <f t="shared" si="11"/>
        <v>1E-3</v>
      </c>
      <c r="M18" s="39">
        <f t="shared" si="12"/>
        <v>9.1700000000000004E-2</v>
      </c>
      <c r="N18" s="10">
        <f t="shared" si="13"/>
        <v>708.16362360658309</v>
      </c>
      <c r="O18" s="13">
        <f t="shared" si="3"/>
        <v>3.9666668522407743E-6</v>
      </c>
      <c r="P18" s="41">
        <f t="shared" si="14"/>
        <v>13598.116826890715</v>
      </c>
      <c r="Q18" s="42">
        <f t="shared" si="4"/>
        <v>7.61677068294185E-5</v>
      </c>
      <c r="R18" s="10">
        <v>599599.57999999996</v>
      </c>
      <c r="S18" s="10">
        <v>183871.16</v>
      </c>
      <c r="T18" s="10">
        <v>0</v>
      </c>
      <c r="U18" s="10"/>
      <c r="V18" s="10">
        <v>54383.73</v>
      </c>
      <c r="W18" s="10">
        <v>783.44</v>
      </c>
      <c r="X18" s="10">
        <f t="shared" si="5"/>
        <v>54635.261566971356</v>
      </c>
      <c r="Y18" s="10">
        <f t="shared" si="6"/>
        <v>708.16362360658309</v>
      </c>
      <c r="Z18" s="10">
        <f t="shared" si="7"/>
        <v>13598.116826890715</v>
      </c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x14ac:dyDescent="0.4">
      <c r="A19" s="3">
        <v>6520</v>
      </c>
      <c r="B19" s="3" t="s">
        <v>46</v>
      </c>
      <c r="C19" s="3" t="s">
        <v>30</v>
      </c>
      <c r="D19" s="9" t="s">
        <v>47</v>
      </c>
      <c r="E19" s="10">
        <f t="shared" si="0"/>
        <v>47652.313245852063</v>
      </c>
      <c r="F19" s="11">
        <f t="shared" si="1"/>
        <v>2.6691691733932518E-4</v>
      </c>
      <c r="G19" s="10">
        <f t="shared" si="8"/>
        <v>12384.471959133201</v>
      </c>
      <c r="H19" s="11">
        <f t="shared" si="2"/>
        <v>6.9369666508160301E-5</v>
      </c>
      <c r="I19" s="11">
        <v>2.7107681922014526E-4</v>
      </c>
      <c r="J19" s="12">
        <f t="shared" si="9"/>
        <v>-4.1599018808200785E-6</v>
      </c>
      <c r="K19" s="39">
        <f t="shared" si="10"/>
        <v>9.0700000000000003E-2</v>
      </c>
      <c r="L19" s="39">
        <f t="shared" si="11"/>
        <v>1E-3</v>
      </c>
      <c r="M19" s="39">
        <f t="shared" si="12"/>
        <v>9.1700000000000004E-2</v>
      </c>
      <c r="N19" s="10">
        <f t="shared" si="13"/>
        <v>524.33431168369077</v>
      </c>
      <c r="O19" s="13">
        <f t="shared" si="3"/>
        <v>2.9369759534607706E-6</v>
      </c>
      <c r="P19" s="41">
        <f t="shared" si="14"/>
        <v>11860.13764744951</v>
      </c>
      <c r="Q19" s="42">
        <f t="shared" si="4"/>
        <v>6.6432690554699527E-5</v>
      </c>
      <c r="R19" s="10">
        <v>522965.5</v>
      </c>
      <c r="S19" s="10">
        <v>57054.59</v>
      </c>
      <c r="T19" s="10">
        <v>0</v>
      </c>
      <c r="U19" s="10"/>
      <c r="V19" s="10">
        <v>47432.93</v>
      </c>
      <c r="W19" s="10">
        <v>580.07000000000005</v>
      </c>
      <c r="X19" s="10">
        <f t="shared" si="5"/>
        <v>47652.313245852063</v>
      </c>
      <c r="Y19" s="10">
        <f t="shared" si="6"/>
        <v>524.33431168369077</v>
      </c>
      <c r="Z19" s="10">
        <f t="shared" si="7"/>
        <v>11860.13764744951</v>
      </c>
      <c r="AA19" s="10"/>
      <c r="AB19" s="10"/>
      <c r="AC19" s="10"/>
      <c r="AD19" s="10"/>
      <c r="AE19" s="10"/>
      <c r="AF19" s="10"/>
      <c r="AG19" s="10"/>
      <c r="AH19" s="10"/>
      <c r="AI19" s="10"/>
    </row>
    <row r="20" spans="1:35" x14ac:dyDescent="0.4">
      <c r="A20" s="3">
        <v>6371</v>
      </c>
      <c r="B20" s="3" t="s">
        <v>48</v>
      </c>
      <c r="C20" s="3" t="s">
        <v>30</v>
      </c>
      <c r="D20" s="9" t="s">
        <v>49</v>
      </c>
      <c r="E20" s="10">
        <f t="shared" si="0"/>
        <v>143782.95256185089</v>
      </c>
      <c r="F20" s="11">
        <f t="shared" si="1"/>
        <v>8.0537753258172256E-4</v>
      </c>
      <c r="G20" s="10">
        <f t="shared" si="8"/>
        <v>37388.179796519194</v>
      </c>
      <c r="H20" s="11">
        <f t="shared" si="2"/>
        <v>2.0942399259251112E-4</v>
      </c>
      <c r="I20" s="11">
        <v>7.7116853671945526E-4</v>
      </c>
      <c r="J20" s="12">
        <f t="shared" si="9"/>
        <v>3.4208995862267306E-5</v>
      </c>
      <c r="K20" s="39">
        <f t="shared" si="10"/>
        <v>9.0700000000000003E-2</v>
      </c>
      <c r="L20" s="39">
        <f t="shared" si="11"/>
        <v>1E-3</v>
      </c>
      <c r="M20" s="39">
        <f t="shared" si="12"/>
        <v>9.1700000000000004E-2</v>
      </c>
      <c r="N20" s="10">
        <f t="shared" si="13"/>
        <v>1602.1813300398658</v>
      </c>
      <c r="O20" s="13">
        <f t="shared" si="3"/>
        <v>8.974366038150017E-6</v>
      </c>
      <c r="P20" s="41">
        <f t="shared" si="14"/>
        <v>35785.99846647933</v>
      </c>
      <c r="Q20" s="42">
        <f t="shared" si="4"/>
        <v>2.0044962655436111E-4</v>
      </c>
      <c r="R20" s="10">
        <v>1577962.3</v>
      </c>
      <c r="S20" s="10">
        <v>194014.15</v>
      </c>
      <c r="T20" s="10">
        <v>0</v>
      </c>
      <c r="U20" s="10"/>
      <c r="V20" s="10">
        <v>143121</v>
      </c>
      <c r="W20" s="10">
        <v>1772.49</v>
      </c>
      <c r="X20" s="10">
        <f t="shared" si="5"/>
        <v>143782.95256185089</v>
      </c>
      <c r="Y20" s="10">
        <f t="shared" si="6"/>
        <v>1602.1813300398658</v>
      </c>
      <c r="Z20" s="10">
        <f t="shared" si="7"/>
        <v>35785.99846647933</v>
      </c>
      <c r="AA20" s="10"/>
      <c r="AB20" s="10"/>
      <c r="AC20" s="10"/>
      <c r="AD20" s="10"/>
      <c r="AE20" s="10"/>
      <c r="AF20" s="10"/>
      <c r="AG20" s="10"/>
      <c r="AH20" s="10"/>
      <c r="AI20" s="10"/>
    </row>
    <row r="21" spans="1:35" x14ac:dyDescent="0.4">
      <c r="A21" s="3">
        <v>6522</v>
      </c>
      <c r="B21" s="3" t="s">
        <v>50</v>
      </c>
      <c r="C21" s="3" t="s">
        <v>30</v>
      </c>
      <c r="D21" s="9" t="s">
        <v>51</v>
      </c>
      <c r="E21" s="10">
        <f t="shared" si="0"/>
        <v>111825.36519765797</v>
      </c>
      <c r="F21" s="11">
        <f t="shared" si="1"/>
        <v>6.2637214703320358E-4</v>
      </c>
      <c r="G21" s="10">
        <f t="shared" si="8"/>
        <v>29060.147428264958</v>
      </c>
      <c r="H21" s="11">
        <f t="shared" si="2"/>
        <v>1.6277583270637937E-4</v>
      </c>
      <c r="I21" s="11">
        <v>6.0084295338211553E-4</v>
      </c>
      <c r="J21" s="12">
        <f t="shared" si="9"/>
        <v>2.552919365108805E-5</v>
      </c>
      <c r="K21" s="39">
        <f t="shared" si="10"/>
        <v>9.0700000000000003E-2</v>
      </c>
      <c r="L21" s="39">
        <f t="shared" si="11"/>
        <v>1E-3</v>
      </c>
      <c r="M21" s="39">
        <f t="shared" si="12"/>
        <v>9.1700000000000004E-2</v>
      </c>
      <c r="N21" s="10">
        <f t="shared" si="13"/>
        <v>1228.0416314707336</v>
      </c>
      <c r="O21" s="13">
        <f t="shared" si="3"/>
        <v>6.8786815226657692E-6</v>
      </c>
      <c r="P21" s="41">
        <f t="shared" si="14"/>
        <v>27832.105796794225</v>
      </c>
      <c r="Q21" s="42">
        <f t="shared" si="4"/>
        <v>1.5589715118371361E-4</v>
      </c>
      <c r="R21" s="10">
        <v>1213139.77</v>
      </c>
      <c r="S21" s="10">
        <v>131064</v>
      </c>
      <c r="T21" s="10">
        <v>0</v>
      </c>
      <c r="U21" s="10"/>
      <c r="V21" s="10">
        <v>111310.54000000001</v>
      </c>
      <c r="W21" s="10">
        <v>1358.58</v>
      </c>
      <c r="X21" s="10">
        <f t="shared" si="5"/>
        <v>111825.36519765797</v>
      </c>
      <c r="Y21" s="10">
        <f t="shared" si="6"/>
        <v>1228.0416314707336</v>
      </c>
      <c r="Z21" s="10">
        <f t="shared" si="7"/>
        <v>27832.105796794225</v>
      </c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:35" x14ac:dyDescent="0.4">
      <c r="A22" s="3">
        <v>6534</v>
      </c>
      <c r="B22" s="3" t="s">
        <v>52</v>
      </c>
      <c r="C22" s="3" t="s">
        <v>30</v>
      </c>
      <c r="D22" s="9" t="s">
        <v>53</v>
      </c>
      <c r="E22" s="10">
        <f t="shared" si="0"/>
        <v>40020.648342555716</v>
      </c>
      <c r="F22" s="11">
        <f t="shared" si="1"/>
        <v>2.2416934998315083E-4</v>
      </c>
      <c r="G22" s="10">
        <f t="shared" si="8"/>
        <v>10405.914612997165</v>
      </c>
      <c r="H22" s="11">
        <f t="shared" si="2"/>
        <v>5.8287089574590834E-5</v>
      </c>
      <c r="I22" s="11">
        <v>2.0256597642131561E-4</v>
      </c>
      <c r="J22" s="12">
        <f t="shared" si="9"/>
        <v>2.1603373561835223E-5</v>
      </c>
      <c r="K22" s="39">
        <f t="shared" si="10"/>
        <v>9.0700000000000003E-2</v>
      </c>
      <c r="L22" s="39">
        <f t="shared" si="11"/>
        <v>1E-3</v>
      </c>
      <c r="M22" s="39">
        <f t="shared" si="12"/>
        <v>9.1700000000000004E-2</v>
      </c>
      <c r="N22" s="10">
        <f t="shared" si="13"/>
        <v>445.21458078625864</v>
      </c>
      <c r="O22" s="13">
        <f t="shared" si="3"/>
        <v>2.4937992589128345E-6</v>
      </c>
      <c r="P22" s="41">
        <f t="shared" si="14"/>
        <v>9960.700032210907</v>
      </c>
      <c r="Q22" s="42">
        <f t="shared" si="4"/>
        <v>5.5793290315678005E-5</v>
      </c>
      <c r="R22" s="10">
        <v>439213.14</v>
      </c>
      <c r="S22" s="10">
        <v>53278.25</v>
      </c>
      <c r="T22" s="10">
        <v>0</v>
      </c>
      <c r="U22" s="10"/>
      <c r="V22" s="10">
        <v>39836.400000000001</v>
      </c>
      <c r="W22" s="10">
        <v>492.54</v>
      </c>
      <c r="X22" s="10">
        <f t="shared" si="5"/>
        <v>40020.648342555716</v>
      </c>
      <c r="Y22" s="10">
        <f t="shared" si="6"/>
        <v>445.21458078625864</v>
      </c>
      <c r="Z22" s="10">
        <f t="shared" si="7"/>
        <v>9960.700032210907</v>
      </c>
      <c r="AA22" s="10"/>
      <c r="AB22" s="10"/>
      <c r="AC22" s="10"/>
      <c r="AD22" s="10"/>
      <c r="AE22" s="10"/>
      <c r="AF22" s="10"/>
      <c r="AG22" s="10"/>
      <c r="AH22" s="10"/>
      <c r="AI22" s="10"/>
    </row>
    <row r="23" spans="1:35" x14ac:dyDescent="0.4">
      <c r="A23" s="3">
        <v>6523</v>
      </c>
      <c r="B23" s="3" t="s">
        <v>54</v>
      </c>
      <c r="C23" s="3" t="s">
        <v>30</v>
      </c>
      <c r="D23" s="9" t="s">
        <v>55</v>
      </c>
      <c r="E23" s="10">
        <f t="shared" si="0"/>
        <v>87001.068304589426</v>
      </c>
      <c r="F23" s="11">
        <f t="shared" si="1"/>
        <v>4.8732276305831732E-4</v>
      </c>
      <c r="G23" s="10">
        <f t="shared" si="8"/>
        <v>22518.142797401197</v>
      </c>
      <c r="H23" s="11">
        <f t="shared" si="2"/>
        <v>1.2613182551451986E-4</v>
      </c>
      <c r="I23" s="11">
        <v>5.1057991454678199E-4</v>
      </c>
      <c r="J23" s="12">
        <f t="shared" si="9"/>
        <v>-2.3257151488464674E-5</v>
      </c>
      <c r="K23" s="39">
        <f t="shared" si="10"/>
        <v>9.0700000000000003E-2</v>
      </c>
      <c r="L23" s="39">
        <f t="shared" si="11"/>
        <v>1E-3</v>
      </c>
      <c r="M23" s="39">
        <f t="shared" si="12"/>
        <v>9.1700000000000004E-2</v>
      </c>
      <c r="N23" s="10">
        <f t="shared" si="13"/>
        <v>864.53198014658972</v>
      </c>
      <c r="O23" s="13">
        <f t="shared" si="3"/>
        <v>4.842539540345966E-6</v>
      </c>
      <c r="P23" s="41">
        <f t="shared" si="14"/>
        <v>21653.610817254608</v>
      </c>
      <c r="Q23" s="42">
        <f t="shared" si="4"/>
        <v>1.212892859741739E-4</v>
      </c>
      <c r="R23" s="10">
        <v>954801.27</v>
      </c>
      <c r="S23" s="10">
        <v>1555.05</v>
      </c>
      <c r="T23" s="10">
        <v>0</v>
      </c>
      <c r="U23" s="10"/>
      <c r="V23" s="10">
        <v>86600.53</v>
      </c>
      <c r="W23" s="10">
        <v>956.43</v>
      </c>
      <c r="X23" s="10">
        <f t="shared" si="5"/>
        <v>87001.068304589426</v>
      </c>
      <c r="Y23" s="10">
        <f t="shared" si="6"/>
        <v>864.53198014658972</v>
      </c>
      <c r="Z23" s="10">
        <f t="shared" si="7"/>
        <v>21653.610817254608</v>
      </c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:35" x14ac:dyDescent="0.4">
      <c r="A24" s="3">
        <v>6525</v>
      </c>
      <c r="B24" s="3" t="s">
        <v>56</v>
      </c>
      <c r="C24" s="3" t="s">
        <v>30</v>
      </c>
      <c r="D24" s="9" t="s">
        <v>57</v>
      </c>
      <c r="E24" s="10">
        <f t="shared" si="0"/>
        <v>119533.78346052926</v>
      </c>
      <c r="F24" s="11">
        <f t="shared" si="1"/>
        <v>6.6954963622816647E-4</v>
      </c>
      <c r="G24" s="10">
        <f t="shared" si="8"/>
        <v>30945.695193370633</v>
      </c>
      <c r="H24" s="11">
        <f t="shared" si="2"/>
        <v>1.7333743114046735E-4</v>
      </c>
      <c r="I24" s="11">
        <v>6.1259918904901615E-4</v>
      </c>
      <c r="J24" s="12">
        <f t="shared" si="9"/>
        <v>5.6950447179150319E-5</v>
      </c>
      <c r="K24" s="39">
        <f t="shared" si="10"/>
        <v>9.0700000000000003E-2</v>
      </c>
      <c r="L24" s="39">
        <f t="shared" si="11"/>
        <v>1E-3</v>
      </c>
      <c r="M24" s="39">
        <f t="shared" si="12"/>
        <v>9.1700000000000004E-2</v>
      </c>
      <c r="N24" s="10">
        <f t="shared" si="13"/>
        <v>1195.0487127256604</v>
      </c>
      <c r="O24" s="13">
        <f t="shared" si="3"/>
        <v>6.6938768916706863E-6</v>
      </c>
      <c r="P24" s="41">
        <f t="shared" si="14"/>
        <v>29750.646480644973</v>
      </c>
      <c r="Q24" s="42">
        <f t="shared" si="4"/>
        <v>1.6664355424879666E-4</v>
      </c>
      <c r="R24" s="10">
        <v>1311839.3</v>
      </c>
      <c r="S24" s="10">
        <v>10430</v>
      </c>
      <c r="T24" s="10">
        <v>0</v>
      </c>
      <c r="U24" s="10"/>
      <c r="V24" s="10">
        <v>118983.47</v>
      </c>
      <c r="W24" s="10">
        <v>1322.08</v>
      </c>
      <c r="X24" s="10">
        <f t="shared" si="5"/>
        <v>119533.78346052926</v>
      </c>
      <c r="Y24" s="10">
        <f t="shared" si="6"/>
        <v>1195.0487127256604</v>
      </c>
      <c r="Z24" s="10">
        <f t="shared" si="7"/>
        <v>29750.646480644973</v>
      </c>
      <c r="AA24" s="10"/>
      <c r="AB24" s="10"/>
      <c r="AC24" s="10"/>
      <c r="AD24" s="10"/>
      <c r="AE24" s="10"/>
      <c r="AF24" s="10"/>
      <c r="AG24" s="10"/>
      <c r="AH24" s="10"/>
      <c r="AI24" s="10"/>
    </row>
    <row r="25" spans="1:35" x14ac:dyDescent="0.4">
      <c r="A25" s="3">
        <v>6528</v>
      </c>
      <c r="B25" s="3" t="s">
        <v>58</v>
      </c>
      <c r="C25" s="3" t="s">
        <v>30</v>
      </c>
      <c r="D25" s="9" t="s">
        <v>59</v>
      </c>
      <c r="E25" s="10">
        <f t="shared" si="0"/>
        <v>78158.267535204504</v>
      </c>
      <c r="F25" s="11">
        <f t="shared" si="1"/>
        <v>4.3779120915803549E-4</v>
      </c>
      <c r="G25" s="10">
        <f t="shared" si="8"/>
        <v>20228.04125364338</v>
      </c>
      <c r="H25" s="11">
        <f t="shared" si="2"/>
        <v>1.1330418289200616E-4</v>
      </c>
      <c r="I25" s="11">
        <v>4.3268071696451593E-4</v>
      </c>
      <c r="J25" s="12">
        <f t="shared" si="9"/>
        <v>5.110492193519567E-6</v>
      </c>
      <c r="K25" s="39">
        <f t="shared" si="10"/>
        <v>9.0700000000000003E-2</v>
      </c>
      <c r="L25" s="39">
        <f t="shared" si="11"/>
        <v>1E-3</v>
      </c>
      <c r="M25" s="39">
        <f t="shared" si="12"/>
        <v>9.1700000000000004E-2</v>
      </c>
      <c r="N25" s="10">
        <f t="shared" si="13"/>
        <v>775.3064730417625</v>
      </c>
      <c r="O25" s="13">
        <f t="shared" si="3"/>
        <v>4.3427569341672069E-6</v>
      </c>
      <c r="P25" s="41">
        <f t="shared" si="14"/>
        <v>19452.734780601619</v>
      </c>
      <c r="Q25" s="42">
        <f t="shared" si="4"/>
        <v>1.0896142595783896E-4</v>
      </c>
      <c r="R25" s="10">
        <v>857754.54</v>
      </c>
      <c r="S25" s="10">
        <v>0</v>
      </c>
      <c r="T25" s="10">
        <v>0</v>
      </c>
      <c r="U25" s="10"/>
      <c r="V25" s="10">
        <v>77798.44</v>
      </c>
      <c r="W25" s="10">
        <v>857.72</v>
      </c>
      <c r="X25" s="10">
        <f t="shared" si="5"/>
        <v>78158.267535204504</v>
      </c>
      <c r="Y25" s="10">
        <f t="shared" si="6"/>
        <v>775.3064730417625</v>
      </c>
      <c r="Z25" s="10">
        <f t="shared" si="7"/>
        <v>19452.734780601619</v>
      </c>
      <c r="AA25" s="10"/>
      <c r="AB25" s="10"/>
      <c r="AC25" s="10"/>
      <c r="AD25" s="10"/>
      <c r="AE25" s="10"/>
      <c r="AF25" s="10"/>
      <c r="AG25" s="10"/>
      <c r="AH25" s="10"/>
      <c r="AI25" s="10"/>
    </row>
    <row r="26" spans="1:35" x14ac:dyDescent="0.4">
      <c r="A26" s="3">
        <v>6531</v>
      </c>
      <c r="B26" s="3" t="s">
        <v>60</v>
      </c>
      <c r="C26" s="3" t="s">
        <v>30</v>
      </c>
      <c r="D26" s="9" t="s">
        <v>61</v>
      </c>
      <c r="E26" s="10">
        <f t="shared" si="0"/>
        <v>78985.857620945957</v>
      </c>
      <c r="F26" s="11">
        <f t="shared" si="1"/>
        <v>4.424268245030245E-4</v>
      </c>
      <c r="G26" s="10">
        <f t="shared" si="8"/>
        <v>20481.474908891338</v>
      </c>
      <c r="H26" s="11">
        <f t="shared" si="2"/>
        <v>1.1472375154253145E-4</v>
      </c>
      <c r="I26" s="11">
        <v>4.5282716248370379E-4</v>
      </c>
      <c r="J26" s="12">
        <f t="shared" si="9"/>
        <v>-1.0400337980679287E-5</v>
      </c>
      <c r="K26" s="39">
        <f t="shared" si="10"/>
        <v>9.0700000000000003E-2</v>
      </c>
      <c r="L26" s="39">
        <f t="shared" si="11"/>
        <v>1E-3</v>
      </c>
      <c r="M26" s="39">
        <f t="shared" si="12"/>
        <v>9.1700000000000004E-2</v>
      </c>
      <c r="N26" s="10">
        <f t="shared" si="13"/>
        <v>822.76204109974481</v>
      </c>
      <c r="O26" s="13">
        <f t="shared" si="3"/>
        <v>4.6085718143656148E-6</v>
      </c>
      <c r="P26" s="41">
        <f t="shared" si="14"/>
        <v>19658.712867791593</v>
      </c>
      <c r="Q26" s="42">
        <f t="shared" si="4"/>
        <v>1.1011517972816583E-4</v>
      </c>
      <c r="R26" s="10">
        <v>865448.29</v>
      </c>
      <c r="S26" s="10">
        <v>43172.44</v>
      </c>
      <c r="T26" s="10">
        <v>0</v>
      </c>
      <c r="U26" s="10"/>
      <c r="V26" s="10">
        <v>78622.22</v>
      </c>
      <c r="W26" s="10">
        <v>910.22</v>
      </c>
      <c r="X26" s="10">
        <f t="shared" si="5"/>
        <v>78985.857620945957</v>
      </c>
      <c r="Y26" s="10">
        <f t="shared" si="6"/>
        <v>822.76204109974481</v>
      </c>
      <c r="Z26" s="10">
        <f t="shared" si="7"/>
        <v>19658.712867791593</v>
      </c>
      <c r="AA26" s="10"/>
      <c r="AB26" s="10"/>
      <c r="AC26" s="10"/>
      <c r="AD26" s="10"/>
      <c r="AE26" s="10"/>
      <c r="AF26" s="10"/>
      <c r="AG26" s="10"/>
      <c r="AH26" s="10"/>
      <c r="AI26" s="10"/>
    </row>
    <row r="27" spans="1:35" x14ac:dyDescent="0.4">
      <c r="A27" s="3">
        <v>6535</v>
      </c>
      <c r="B27" s="3" t="s">
        <v>62</v>
      </c>
      <c r="C27" s="3" t="s">
        <v>30</v>
      </c>
      <c r="D27" s="9" t="s">
        <v>63</v>
      </c>
      <c r="E27" s="10">
        <f t="shared" si="0"/>
        <v>44661.674849021438</v>
      </c>
      <c r="F27" s="11">
        <f t="shared" si="1"/>
        <v>2.501653280168879E-4</v>
      </c>
      <c r="G27" s="10">
        <f t="shared" si="8"/>
        <v>11661.846945191161</v>
      </c>
      <c r="H27" s="11">
        <f t="shared" si="2"/>
        <v>6.5321996458679845E-5</v>
      </c>
      <c r="I27" s="11">
        <v>2.5762806650250498E-4</v>
      </c>
      <c r="J27" s="12">
        <f t="shared" si="9"/>
        <v>-7.4627384856170765E-6</v>
      </c>
      <c r="K27" s="39">
        <f t="shared" si="10"/>
        <v>9.0700000000000003E-2</v>
      </c>
      <c r="L27" s="39">
        <f t="shared" si="11"/>
        <v>1E-3</v>
      </c>
      <c r="M27" s="39">
        <f t="shared" si="12"/>
        <v>9.1700000000000004E-2</v>
      </c>
      <c r="N27" s="10">
        <f t="shared" si="13"/>
        <v>546.04636396469516</v>
      </c>
      <c r="O27" s="13">
        <f t="shared" si="3"/>
        <v>3.0585925900772607E-6</v>
      </c>
      <c r="P27" s="41">
        <f t="shared" si="14"/>
        <v>11115.800581226466</v>
      </c>
      <c r="Q27" s="42">
        <f t="shared" si="4"/>
        <v>6.2263403868602579E-5</v>
      </c>
      <c r="R27" s="10">
        <v>490144.33</v>
      </c>
      <c r="S27" s="10">
        <v>114221.1</v>
      </c>
      <c r="T27" s="10">
        <v>0</v>
      </c>
      <c r="U27" s="10"/>
      <c r="V27" s="10">
        <v>44456.06</v>
      </c>
      <c r="W27" s="10">
        <v>604.09</v>
      </c>
      <c r="X27" s="10">
        <f t="shared" si="5"/>
        <v>44661.674849021438</v>
      </c>
      <c r="Y27" s="10">
        <f t="shared" si="6"/>
        <v>546.04636396469516</v>
      </c>
      <c r="Z27" s="10">
        <f t="shared" si="7"/>
        <v>11115.800581226466</v>
      </c>
      <c r="AA27" s="10"/>
      <c r="AB27" s="10"/>
      <c r="AC27" s="10"/>
      <c r="AD27" s="10"/>
      <c r="AE27" s="10"/>
      <c r="AF27" s="10"/>
      <c r="AG27" s="10"/>
      <c r="AH27" s="10"/>
      <c r="AI27" s="10"/>
    </row>
    <row r="28" spans="1:35" x14ac:dyDescent="0.4">
      <c r="A28" s="3">
        <v>6538</v>
      </c>
      <c r="B28" s="3" t="s">
        <v>64</v>
      </c>
      <c r="C28" s="3" t="s">
        <v>30</v>
      </c>
      <c r="D28" s="9" t="s">
        <v>65</v>
      </c>
      <c r="E28" s="10">
        <f t="shared" si="0"/>
        <v>32198.767718030049</v>
      </c>
      <c r="F28" s="11">
        <f t="shared" si="1"/>
        <v>1.8035631926367532E-4</v>
      </c>
      <c r="G28" s="10">
        <f t="shared" si="8"/>
        <v>8344.2467224228094</v>
      </c>
      <c r="H28" s="11">
        <f t="shared" si="2"/>
        <v>4.6738982033820459E-5</v>
      </c>
      <c r="I28" s="11">
        <v>2.3642555174581875E-4</v>
      </c>
      <c r="J28" s="12">
        <f t="shared" si="9"/>
        <v>-5.6069232482143435E-5</v>
      </c>
      <c r="K28" s="39">
        <f t="shared" si="10"/>
        <v>9.0700000000000003E-2</v>
      </c>
      <c r="L28" s="39">
        <f t="shared" si="11"/>
        <v>1E-3</v>
      </c>
      <c r="M28" s="39">
        <f t="shared" si="12"/>
        <v>9.1700000000000004E-2</v>
      </c>
      <c r="N28" s="10">
        <f t="shared" si="13"/>
        <v>330.32691030683873</v>
      </c>
      <c r="O28" s="13">
        <f t="shared" si="3"/>
        <v>1.8502740918039268E-6</v>
      </c>
      <c r="P28" s="41">
        <f t="shared" si="14"/>
        <v>8013.9198121159698</v>
      </c>
      <c r="Q28" s="42">
        <f t="shared" si="4"/>
        <v>4.4888707942016527E-5</v>
      </c>
      <c r="R28" s="10">
        <v>353370.22</v>
      </c>
      <c r="S28" s="10">
        <v>12000</v>
      </c>
      <c r="T28" s="10">
        <v>0</v>
      </c>
      <c r="U28" s="10"/>
      <c r="V28" s="10">
        <v>32050.53</v>
      </c>
      <c r="W28" s="10">
        <v>365.44</v>
      </c>
      <c r="X28" s="10">
        <f t="shared" si="5"/>
        <v>32198.767718030049</v>
      </c>
      <c r="Y28" s="10">
        <f t="shared" si="6"/>
        <v>330.32691030683873</v>
      </c>
      <c r="Z28" s="10">
        <f t="shared" si="7"/>
        <v>8013.9198121159698</v>
      </c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x14ac:dyDescent="0.4">
      <c r="A29" s="3">
        <v>6539</v>
      </c>
      <c r="B29" s="3" t="s">
        <v>66</v>
      </c>
      <c r="C29" s="3" t="s">
        <v>30</v>
      </c>
      <c r="D29" s="9" t="s">
        <v>67</v>
      </c>
      <c r="E29" s="10">
        <f t="shared" si="0"/>
        <v>67731.0624344159</v>
      </c>
      <c r="F29" s="11">
        <f t="shared" si="1"/>
        <v>3.7938486427383097E-4</v>
      </c>
      <c r="G29" s="10">
        <f t="shared" si="8"/>
        <v>17542.098365269314</v>
      </c>
      <c r="H29" s="11">
        <f t="shared" si="2"/>
        <v>9.8259297406269665E-5</v>
      </c>
      <c r="I29" s="11">
        <v>3.6951707915398494E-4</v>
      </c>
      <c r="J29" s="12">
        <f t="shared" si="9"/>
        <v>9.8677851198460272E-6</v>
      </c>
      <c r="K29" s="39">
        <f t="shared" si="10"/>
        <v>9.0700000000000003E-2</v>
      </c>
      <c r="L29" s="39">
        <f t="shared" si="11"/>
        <v>1E-3</v>
      </c>
      <c r="M29" s="39">
        <f t="shared" si="12"/>
        <v>9.1700000000000004E-2</v>
      </c>
      <c r="N29" s="10">
        <f t="shared" si="13"/>
        <v>684.58046607072117</v>
      </c>
      <c r="O29" s="13">
        <f t="shared" si="3"/>
        <v>3.8345695146336042E-6</v>
      </c>
      <c r="P29" s="41">
        <f t="shared" si="14"/>
        <v>16857.517899198592</v>
      </c>
      <c r="Q29" s="42">
        <f t="shared" si="4"/>
        <v>9.442472789163606E-5</v>
      </c>
      <c r="R29" s="10">
        <v>724925.58</v>
      </c>
      <c r="S29" s="10">
        <v>14117.1</v>
      </c>
      <c r="T29" s="10">
        <v>0</v>
      </c>
      <c r="U29" s="10"/>
      <c r="V29" s="10">
        <v>67419.239999999991</v>
      </c>
      <c r="W29" s="10">
        <v>757.35</v>
      </c>
      <c r="X29" s="10">
        <f t="shared" si="5"/>
        <v>67731.0624344159</v>
      </c>
      <c r="Y29" s="10">
        <f t="shared" si="6"/>
        <v>684.58046607072117</v>
      </c>
      <c r="Z29" s="10">
        <f t="shared" si="7"/>
        <v>16857.517899198592</v>
      </c>
      <c r="AA29" s="10"/>
      <c r="AB29" s="10"/>
      <c r="AC29" s="10"/>
      <c r="AD29" s="10"/>
      <c r="AE29" s="10"/>
      <c r="AF29" s="10"/>
      <c r="AG29" s="10"/>
      <c r="AH29" s="10"/>
      <c r="AI29" s="10"/>
    </row>
    <row r="30" spans="1:35" x14ac:dyDescent="0.4">
      <c r="A30" s="3">
        <v>6540</v>
      </c>
      <c r="B30" s="3" t="s">
        <v>68</v>
      </c>
      <c r="C30" s="3" t="s">
        <v>30</v>
      </c>
      <c r="D30" s="9" t="s">
        <v>69</v>
      </c>
      <c r="E30" s="10">
        <f t="shared" si="0"/>
        <v>36391.209013534994</v>
      </c>
      <c r="F30" s="11">
        <f t="shared" si="1"/>
        <v>2.0383961798516338E-4</v>
      </c>
      <c r="G30" s="10">
        <f t="shared" si="8"/>
        <v>9418.3601534700119</v>
      </c>
      <c r="H30" s="11">
        <f t="shared" si="2"/>
        <v>5.2755459018027329E-5</v>
      </c>
      <c r="I30" s="11">
        <v>2.013711526859992E-4</v>
      </c>
      <c r="J30" s="12">
        <f t="shared" si="9"/>
        <v>2.4684652991641793E-6</v>
      </c>
      <c r="K30" s="39">
        <f t="shared" si="10"/>
        <v>9.0700000000000003E-2</v>
      </c>
      <c r="L30" s="39">
        <f t="shared" si="11"/>
        <v>1E-3</v>
      </c>
      <c r="M30" s="39">
        <f t="shared" si="12"/>
        <v>9.1700000000000004E-2</v>
      </c>
      <c r="N30" s="10">
        <f t="shared" si="13"/>
        <v>360.98772685020555</v>
      </c>
      <c r="O30" s="13">
        <f t="shared" si="3"/>
        <v>2.0220158201149742E-6</v>
      </c>
      <c r="P30" s="41">
        <f t="shared" si="14"/>
        <v>9057.372426619806</v>
      </c>
      <c r="Q30" s="42">
        <f t="shared" si="4"/>
        <v>5.0733443197912354E-5</v>
      </c>
      <c r="R30" s="10">
        <v>399378.08</v>
      </c>
      <c r="S30" s="10">
        <v>0</v>
      </c>
      <c r="T30" s="10">
        <v>0</v>
      </c>
      <c r="U30" s="10"/>
      <c r="V30" s="10">
        <v>36223.67</v>
      </c>
      <c r="W30" s="10">
        <v>399.36</v>
      </c>
      <c r="X30" s="10">
        <f t="shared" si="5"/>
        <v>36391.209013534994</v>
      </c>
      <c r="Y30" s="10">
        <f t="shared" si="6"/>
        <v>360.98772685020555</v>
      </c>
      <c r="Z30" s="10">
        <f t="shared" si="7"/>
        <v>9057.372426619806</v>
      </c>
      <c r="AA30" s="10"/>
      <c r="AB30" s="10"/>
      <c r="AC30" s="10"/>
      <c r="AD30" s="10"/>
      <c r="AE30" s="10"/>
      <c r="AF30" s="10"/>
      <c r="AG30" s="10"/>
      <c r="AH30" s="10"/>
      <c r="AI30" s="10"/>
    </row>
    <row r="31" spans="1:35" x14ac:dyDescent="0.4">
      <c r="A31" s="3">
        <v>6543</v>
      </c>
      <c r="B31" s="3" t="s">
        <v>70</v>
      </c>
      <c r="C31" s="3" t="s">
        <v>30</v>
      </c>
      <c r="D31" s="9" t="s">
        <v>71</v>
      </c>
      <c r="E31" s="10">
        <f t="shared" si="0"/>
        <v>93754.97214338553</v>
      </c>
      <c r="F31" s="11">
        <f t="shared" si="1"/>
        <v>5.2515369024451453E-4</v>
      </c>
      <c r="G31" s="10">
        <f t="shared" si="8"/>
        <v>24524.588203236905</v>
      </c>
      <c r="H31" s="11">
        <f t="shared" si="2"/>
        <v>1.3737061301623545E-4</v>
      </c>
      <c r="I31" s="11">
        <v>5.5541836455732445E-4</v>
      </c>
      <c r="J31" s="12">
        <f t="shared" si="9"/>
        <v>-3.0264674312809915E-5</v>
      </c>
      <c r="K31" s="39">
        <f t="shared" si="10"/>
        <v>9.0700000000000003E-2</v>
      </c>
      <c r="L31" s="39">
        <f t="shared" si="11"/>
        <v>1E-3</v>
      </c>
      <c r="M31" s="39">
        <f t="shared" si="12"/>
        <v>9.1700000000000004E-2</v>
      </c>
      <c r="N31" s="10">
        <f t="shared" si="13"/>
        <v>1190.0048637777834</v>
      </c>
      <c r="O31" s="13">
        <f t="shared" si="3"/>
        <v>6.6656245672610268E-6</v>
      </c>
      <c r="P31" s="41">
        <f t="shared" si="14"/>
        <v>23334.583339459121</v>
      </c>
      <c r="Q31" s="42">
        <f t="shared" si="4"/>
        <v>1.3070498844897443E-4</v>
      </c>
      <c r="R31" s="10">
        <v>1028926.81</v>
      </c>
      <c r="S31" s="10">
        <v>286906.75</v>
      </c>
      <c r="T31" s="10">
        <v>0</v>
      </c>
      <c r="U31" s="10"/>
      <c r="V31" s="10">
        <v>93323.34</v>
      </c>
      <c r="W31" s="10">
        <v>1316.5</v>
      </c>
      <c r="X31" s="10">
        <f t="shared" si="5"/>
        <v>93754.97214338553</v>
      </c>
      <c r="Y31" s="10">
        <f t="shared" si="6"/>
        <v>1190.0048637777834</v>
      </c>
      <c r="Z31" s="10">
        <f t="shared" si="7"/>
        <v>23334.583339459121</v>
      </c>
      <c r="AA31" s="10"/>
      <c r="AB31" s="10"/>
      <c r="AC31" s="10"/>
      <c r="AD31" s="10"/>
      <c r="AE31" s="10"/>
      <c r="AF31" s="10"/>
      <c r="AG31" s="10"/>
      <c r="AH31" s="10"/>
      <c r="AI31" s="10"/>
    </row>
    <row r="32" spans="1:35" x14ac:dyDescent="0.4">
      <c r="A32" s="3">
        <v>6544</v>
      </c>
      <c r="B32" s="3" t="s">
        <v>72</v>
      </c>
      <c r="C32" s="3" t="s">
        <v>30</v>
      </c>
      <c r="D32" s="9" t="s">
        <v>73</v>
      </c>
      <c r="E32" s="10">
        <f t="shared" si="0"/>
        <v>187866.45560499569</v>
      </c>
      <c r="F32" s="11">
        <f t="shared" si="1"/>
        <v>1.052304322412208E-3</v>
      </c>
      <c r="G32" s="10">
        <f t="shared" si="8"/>
        <v>48865.648786540405</v>
      </c>
      <c r="H32" s="11">
        <f t="shared" si="2"/>
        <v>2.737132250137898E-4</v>
      </c>
      <c r="I32" s="11">
        <v>1.1376401525243997E-3</v>
      </c>
      <c r="J32" s="12">
        <f t="shared" si="9"/>
        <v>-8.5335830112191627E-5</v>
      </c>
      <c r="K32" s="39">
        <f t="shared" si="10"/>
        <v>9.0700000000000003E-2</v>
      </c>
      <c r="L32" s="39">
        <f t="shared" si="11"/>
        <v>1E-3</v>
      </c>
      <c r="M32" s="39">
        <f t="shared" si="12"/>
        <v>9.1700000000000004E-2</v>
      </c>
      <c r="N32" s="10">
        <f t="shared" si="13"/>
        <v>2107.7503542400573</v>
      </c>
      <c r="O32" s="13">
        <f t="shared" si="3"/>
        <v>1.1806231193269475E-5</v>
      </c>
      <c r="P32" s="41">
        <f t="shared" si="14"/>
        <v>46757.898432300346</v>
      </c>
      <c r="Q32" s="42">
        <f t="shared" si="4"/>
        <v>2.619069938205203E-4</v>
      </c>
      <c r="R32" s="10">
        <v>2061758.88</v>
      </c>
      <c r="S32" s="10">
        <v>269993.57</v>
      </c>
      <c r="T32" s="10">
        <v>0</v>
      </c>
      <c r="U32" s="10"/>
      <c r="V32" s="10">
        <v>187001.55</v>
      </c>
      <c r="W32" s="10">
        <v>2331.8000000000002</v>
      </c>
      <c r="X32" s="10">
        <f t="shared" si="5"/>
        <v>187866.45560499569</v>
      </c>
      <c r="Y32" s="10">
        <f t="shared" si="6"/>
        <v>2107.7503542400573</v>
      </c>
      <c r="Z32" s="10">
        <f t="shared" si="7"/>
        <v>46757.898432300346</v>
      </c>
      <c r="AA32" s="10"/>
      <c r="AB32" s="10"/>
      <c r="AC32" s="10"/>
      <c r="AD32" s="10"/>
      <c r="AE32" s="10"/>
      <c r="AF32" s="10"/>
      <c r="AG32" s="10"/>
      <c r="AH32" s="10"/>
      <c r="AI32" s="10"/>
    </row>
    <row r="33" spans="1:35" x14ac:dyDescent="0.4">
      <c r="A33" s="3">
        <v>6545</v>
      </c>
      <c r="B33" s="3" t="s">
        <v>74</v>
      </c>
      <c r="C33" s="3" t="s">
        <v>30</v>
      </c>
      <c r="D33" s="9" t="s">
        <v>75</v>
      </c>
      <c r="E33" s="10">
        <f t="shared" si="0"/>
        <v>1889891.9752018217</v>
      </c>
      <c r="F33" s="11">
        <f t="shared" si="1"/>
        <v>1.0585931841810605E-2</v>
      </c>
      <c r="G33" s="10">
        <f t="shared" si="8"/>
        <v>490452.18714781891</v>
      </c>
      <c r="H33" s="11">
        <f t="shared" si="2"/>
        <v>2.7471905764663127E-3</v>
      </c>
      <c r="I33" s="11">
        <v>1.0612206031651923E-2</v>
      </c>
      <c r="J33" s="12">
        <f t="shared" si="9"/>
        <v>-2.6274189841317755E-5</v>
      </c>
      <c r="K33" s="39">
        <f t="shared" si="10"/>
        <v>9.0700000000000003E-2</v>
      </c>
      <c r="L33" s="39">
        <f t="shared" si="11"/>
        <v>1E-3</v>
      </c>
      <c r="M33" s="39">
        <f t="shared" si="12"/>
        <v>9.1700000000000004E-2</v>
      </c>
      <c r="N33" s="10">
        <f t="shared" si="13"/>
        <v>20078.82145072093</v>
      </c>
      <c r="O33" s="13">
        <f t="shared" si="3"/>
        <v>1.1246835169958217E-4</v>
      </c>
      <c r="P33" s="41">
        <f t="shared" si="14"/>
        <v>470373.36569709796</v>
      </c>
      <c r="Q33" s="42">
        <f t="shared" si="4"/>
        <v>2.6347222247667303E-3</v>
      </c>
      <c r="R33" s="10">
        <v>20741567.800000001</v>
      </c>
      <c r="S33" s="10">
        <v>1472307.71</v>
      </c>
      <c r="T33" s="10">
        <v>0</v>
      </c>
      <c r="U33" s="10"/>
      <c r="V33" s="10">
        <v>1881191.23</v>
      </c>
      <c r="W33" s="10">
        <v>22213.16</v>
      </c>
      <c r="X33" s="10">
        <f t="shared" si="5"/>
        <v>1889891.9752018217</v>
      </c>
      <c r="Y33" s="10">
        <f t="shared" si="6"/>
        <v>20078.82145072093</v>
      </c>
      <c r="Z33" s="10">
        <f t="shared" si="7"/>
        <v>470373.36569709796</v>
      </c>
      <c r="AA33" s="10"/>
      <c r="AB33" s="10"/>
      <c r="AC33" s="10"/>
      <c r="AD33" s="10"/>
      <c r="AE33" s="10"/>
      <c r="AF33" s="10"/>
      <c r="AG33" s="10"/>
      <c r="AH33" s="10"/>
      <c r="AI33" s="10"/>
    </row>
    <row r="34" spans="1:35" x14ac:dyDescent="0.4">
      <c r="A34" s="3">
        <v>6548</v>
      </c>
      <c r="B34" s="3" t="s">
        <v>76</v>
      </c>
      <c r="C34" s="3" t="s">
        <v>30</v>
      </c>
      <c r="D34" s="9" t="s">
        <v>77</v>
      </c>
      <c r="E34" s="10">
        <f t="shared" si="0"/>
        <v>178170.29611540469</v>
      </c>
      <c r="F34" s="11">
        <f t="shared" si="1"/>
        <v>9.9799281422498784E-4</v>
      </c>
      <c r="G34" s="10">
        <f t="shared" si="8"/>
        <v>46242.193642167455</v>
      </c>
      <c r="H34" s="11">
        <f t="shared" si="2"/>
        <v>2.5901835477105348E-4</v>
      </c>
      <c r="I34" s="11">
        <v>9.5973374058436103E-4</v>
      </c>
      <c r="J34" s="12">
        <f t="shared" si="9"/>
        <v>3.8259073640626814E-5</v>
      </c>
      <c r="K34" s="39">
        <f t="shared" si="10"/>
        <v>9.0700000000000003E-2</v>
      </c>
      <c r="L34" s="39">
        <f t="shared" si="11"/>
        <v>1E-3</v>
      </c>
      <c r="M34" s="39">
        <f t="shared" si="12"/>
        <v>9.1700000000000004E-2</v>
      </c>
      <c r="N34" s="10">
        <f t="shared" si="13"/>
        <v>1897.5628639443885</v>
      </c>
      <c r="O34" s="13">
        <f t="shared" si="3"/>
        <v>1.0628899115316412E-5</v>
      </c>
      <c r="P34" s="41">
        <f t="shared" si="14"/>
        <v>44344.630778223065</v>
      </c>
      <c r="Q34" s="42">
        <f t="shared" si="4"/>
        <v>2.4838945565573706E-4</v>
      </c>
      <c r="R34" s="10">
        <v>1929792.83</v>
      </c>
      <c r="S34" s="10">
        <v>143839.9</v>
      </c>
      <c r="T34" s="10">
        <v>0</v>
      </c>
      <c r="U34" s="10"/>
      <c r="V34" s="10">
        <v>177350.03</v>
      </c>
      <c r="W34" s="10">
        <v>2099.27</v>
      </c>
      <c r="X34" s="10">
        <f t="shared" si="5"/>
        <v>178170.29611540469</v>
      </c>
      <c r="Y34" s="10">
        <f t="shared" si="6"/>
        <v>1897.5628639443885</v>
      </c>
      <c r="Z34" s="10">
        <f t="shared" si="7"/>
        <v>44344.630778223065</v>
      </c>
      <c r="AA34" s="10"/>
      <c r="AB34" s="10"/>
      <c r="AC34" s="10"/>
      <c r="AD34" s="10"/>
      <c r="AE34" s="10"/>
      <c r="AF34" s="10"/>
      <c r="AG34" s="10"/>
      <c r="AH34" s="10"/>
      <c r="AI34" s="10"/>
    </row>
    <row r="35" spans="1:35" x14ac:dyDescent="0.4">
      <c r="A35" s="3">
        <v>6549</v>
      </c>
      <c r="B35" s="3" t="s">
        <v>78</v>
      </c>
      <c r="C35" s="3" t="s">
        <v>30</v>
      </c>
      <c r="D35" s="9" t="s">
        <v>79</v>
      </c>
      <c r="E35" s="10">
        <f t="shared" si="0"/>
        <v>161429.28330447176</v>
      </c>
      <c r="F35" s="11">
        <f t="shared" si="1"/>
        <v>9.0422067121110532E-4</v>
      </c>
      <c r="G35" s="10">
        <f t="shared" si="8"/>
        <v>41827.730876855836</v>
      </c>
      <c r="H35" s="11">
        <f t="shared" si="2"/>
        <v>2.3429143780173348E-4</v>
      </c>
      <c r="I35" s="11">
        <v>9.5776647283828749E-4</v>
      </c>
      <c r="J35" s="12">
        <f t="shared" si="9"/>
        <v>-5.3545801627182172E-5</v>
      </c>
      <c r="K35" s="39">
        <f t="shared" si="10"/>
        <v>9.0700000000000003E-2</v>
      </c>
      <c r="L35" s="39">
        <f t="shared" si="11"/>
        <v>1E-3</v>
      </c>
      <c r="M35" s="39">
        <f t="shared" si="12"/>
        <v>9.1700000000000004E-2</v>
      </c>
      <c r="N35" s="10">
        <f t="shared" si="13"/>
        <v>1649.7544071235152</v>
      </c>
      <c r="O35" s="13">
        <f t="shared" si="3"/>
        <v>9.2408391266232006E-6</v>
      </c>
      <c r="P35" s="41">
        <f t="shared" si="14"/>
        <v>40177.976469732319</v>
      </c>
      <c r="Q35" s="42">
        <f t="shared" si="4"/>
        <v>2.2505059867511027E-4</v>
      </c>
      <c r="R35" s="10">
        <v>1771618.19</v>
      </c>
      <c r="S35" s="10">
        <v>53532.92</v>
      </c>
      <c r="T35" s="10">
        <v>0</v>
      </c>
      <c r="U35" s="10"/>
      <c r="V35" s="10">
        <v>160686.09</v>
      </c>
      <c r="W35" s="10">
        <v>1825.12</v>
      </c>
      <c r="X35" s="10">
        <f t="shared" si="5"/>
        <v>161429.28330447176</v>
      </c>
      <c r="Y35" s="10">
        <f t="shared" si="6"/>
        <v>1649.7544071235152</v>
      </c>
      <c r="Z35" s="10">
        <f t="shared" si="7"/>
        <v>40177.976469732319</v>
      </c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5" x14ac:dyDescent="0.4">
      <c r="A36" s="3">
        <v>6547</v>
      </c>
      <c r="B36" s="3" t="s">
        <v>80</v>
      </c>
      <c r="C36" s="3" t="s">
        <v>30</v>
      </c>
      <c r="D36" s="9" t="s">
        <v>81</v>
      </c>
      <c r="E36" s="10">
        <f t="shared" si="0"/>
        <v>29687.255135970121</v>
      </c>
      <c r="F36" s="11">
        <f t="shared" si="1"/>
        <v>1.6628847762913059E-4</v>
      </c>
      <c r="G36" s="10">
        <f t="shared" si="8"/>
        <v>7683.5264594852542</v>
      </c>
      <c r="H36" s="11">
        <f t="shared" si="2"/>
        <v>4.3038061684014108E-5</v>
      </c>
      <c r="I36" s="11">
        <v>1.8667738716014973E-4</v>
      </c>
      <c r="J36" s="12">
        <f t="shared" si="9"/>
        <v>-2.0388909531019139E-5</v>
      </c>
      <c r="K36" s="39">
        <f t="shared" si="10"/>
        <v>9.0700000000000003E-2</v>
      </c>
      <c r="L36" s="39">
        <f t="shared" si="11"/>
        <v>1E-3</v>
      </c>
      <c r="M36" s="39">
        <f t="shared" si="12"/>
        <v>9.1700000000000004E-2</v>
      </c>
      <c r="N36" s="10">
        <f t="shared" si="13"/>
        <v>294.69455806215944</v>
      </c>
      <c r="O36" s="13">
        <f t="shared" si="3"/>
        <v>1.6506850903292365E-6</v>
      </c>
      <c r="P36" s="41">
        <f t="shared" si="14"/>
        <v>7388.8319014230947</v>
      </c>
      <c r="Q36" s="42">
        <f t="shared" si="4"/>
        <v>4.1387376593684868E-5</v>
      </c>
      <c r="R36" s="10">
        <v>325804.42</v>
      </c>
      <c r="S36" s="10">
        <v>0</v>
      </c>
      <c r="T36" s="10">
        <v>0</v>
      </c>
      <c r="U36" s="10"/>
      <c r="V36" s="10">
        <v>29550.58</v>
      </c>
      <c r="W36" s="10">
        <v>326.02</v>
      </c>
      <c r="X36" s="10">
        <f t="shared" si="5"/>
        <v>29687.255135970121</v>
      </c>
      <c r="Y36" s="10">
        <f t="shared" si="6"/>
        <v>294.69455806215944</v>
      </c>
      <c r="Z36" s="10">
        <f t="shared" si="7"/>
        <v>7388.8319014230947</v>
      </c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5" x14ac:dyDescent="0.4">
      <c r="A37" s="3">
        <v>6606</v>
      </c>
      <c r="B37" s="3" t="s">
        <v>82</v>
      </c>
      <c r="C37" s="3" t="s">
        <v>30</v>
      </c>
      <c r="D37" s="9" t="s">
        <v>83</v>
      </c>
      <c r="E37" s="10">
        <f t="shared" si="0"/>
        <v>34367.783502363673</v>
      </c>
      <c r="F37" s="11">
        <f t="shared" si="1"/>
        <v>1.9250571910136452E-4</v>
      </c>
      <c r="G37" s="10">
        <f t="shared" si="8"/>
        <v>8900.3885379809399</v>
      </c>
      <c r="H37" s="11">
        <f t="shared" si="2"/>
        <v>4.9854122703831756E-5</v>
      </c>
      <c r="I37" s="11">
        <v>1.8875504688136715E-4</v>
      </c>
      <c r="J37" s="12">
        <f t="shared" si="9"/>
        <v>3.7506722199973682E-6</v>
      </c>
      <c r="K37" s="39">
        <f t="shared" si="10"/>
        <v>9.0700000000000003E-2</v>
      </c>
      <c r="L37" s="39">
        <f t="shared" si="11"/>
        <v>1E-3</v>
      </c>
      <c r="M37" s="39">
        <f t="shared" si="12"/>
        <v>9.1700000000000004E-2</v>
      </c>
      <c r="N37" s="10">
        <f t="shared" si="13"/>
        <v>346.62450825132288</v>
      </c>
      <c r="O37" s="13">
        <f t="shared" si="3"/>
        <v>1.9415625163749228E-6</v>
      </c>
      <c r="P37" s="41">
        <f t="shared" si="14"/>
        <v>8553.7640297296166</v>
      </c>
      <c r="Q37" s="42">
        <f t="shared" si="4"/>
        <v>4.7912560187456831E-5</v>
      </c>
      <c r="R37" s="10">
        <v>377173.27</v>
      </c>
      <c r="S37" s="10">
        <v>6228.62</v>
      </c>
      <c r="T37" s="10">
        <v>0</v>
      </c>
      <c r="U37" s="10"/>
      <c r="V37" s="10">
        <v>34209.56</v>
      </c>
      <c r="W37" s="10">
        <v>383.46999999999997</v>
      </c>
      <c r="X37" s="10">
        <f t="shared" si="5"/>
        <v>34367.783502363673</v>
      </c>
      <c r="Y37" s="10">
        <f t="shared" si="6"/>
        <v>346.62450825132288</v>
      </c>
      <c r="Z37" s="10">
        <f t="shared" si="7"/>
        <v>8553.7640297296166</v>
      </c>
      <c r="AA37" s="10"/>
      <c r="AB37" s="10"/>
      <c r="AC37" s="10"/>
      <c r="AD37" s="10"/>
      <c r="AE37" s="10"/>
      <c r="AF37" s="10"/>
      <c r="AG37" s="10"/>
      <c r="AH37" s="10"/>
      <c r="AI37" s="10"/>
    </row>
    <row r="38" spans="1:35" x14ac:dyDescent="0.4">
      <c r="A38" s="3">
        <v>6550</v>
      </c>
      <c r="B38" s="3" t="s">
        <v>84</v>
      </c>
      <c r="C38" s="3" t="s">
        <v>30</v>
      </c>
      <c r="D38" s="9" t="s">
        <v>85</v>
      </c>
      <c r="E38" s="10">
        <f t="shared" si="0"/>
        <v>232851.49918935722</v>
      </c>
      <c r="F38" s="11">
        <f t="shared" si="1"/>
        <v>1.3042809494012062E-3</v>
      </c>
      <c r="G38" s="10">
        <f t="shared" si="8"/>
        <v>60517.939628938977</v>
      </c>
      <c r="H38" s="11">
        <f t="shared" si="2"/>
        <v>3.3898169446978216E-4</v>
      </c>
      <c r="I38" s="11">
        <v>1.3430501164465845E-3</v>
      </c>
      <c r="J38" s="12">
        <f t="shared" si="9"/>
        <v>-3.8769167045378311E-5</v>
      </c>
      <c r="K38" s="39">
        <f t="shared" si="10"/>
        <v>9.0700000000000003E-2</v>
      </c>
      <c r="L38" s="39">
        <f t="shared" si="11"/>
        <v>1E-3</v>
      </c>
      <c r="M38" s="39">
        <f t="shared" si="12"/>
        <v>9.1700000000000004E-2</v>
      </c>
      <c r="N38" s="10">
        <f t="shared" si="13"/>
        <v>2563.7576870760745</v>
      </c>
      <c r="O38" s="13">
        <f t="shared" si="3"/>
        <v>1.436048435065029E-5</v>
      </c>
      <c r="P38" s="41">
        <f t="shared" si="14"/>
        <v>57954.181941862902</v>
      </c>
      <c r="Q38" s="42">
        <f t="shared" si="4"/>
        <v>3.2462121011913187E-4</v>
      </c>
      <c r="R38" s="10">
        <v>2555453.75</v>
      </c>
      <c r="S38" s="10">
        <v>280311.03999999998</v>
      </c>
      <c r="T38" s="10">
        <v>0</v>
      </c>
      <c r="U38" s="10"/>
      <c r="V38" s="10">
        <v>231779.49</v>
      </c>
      <c r="W38" s="10">
        <v>2836.28</v>
      </c>
      <c r="X38" s="10">
        <f t="shared" si="5"/>
        <v>232851.49918935722</v>
      </c>
      <c r="Y38" s="10">
        <f t="shared" si="6"/>
        <v>2563.7576870760745</v>
      </c>
      <c r="Z38" s="10">
        <f t="shared" si="7"/>
        <v>57954.181941862902</v>
      </c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5" x14ac:dyDescent="0.4">
      <c r="A39" s="3">
        <v>6551</v>
      </c>
      <c r="B39" s="3" t="s">
        <v>86</v>
      </c>
      <c r="C39" s="3" t="s">
        <v>30</v>
      </c>
      <c r="D39" s="9" t="s">
        <v>87</v>
      </c>
      <c r="E39" s="10">
        <f t="shared" si="0"/>
        <v>1417811.6265737861</v>
      </c>
      <c r="F39" s="11">
        <f t="shared" si="1"/>
        <v>7.9416482213666914E-3</v>
      </c>
      <c r="G39" s="10">
        <f t="shared" si="8"/>
        <v>368573.97225358489</v>
      </c>
      <c r="H39" s="11">
        <f t="shared" si="2"/>
        <v>2.0645089773055313E-3</v>
      </c>
      <c r="I39" s="11">
        <v>7.9576323317318721E-3</v>
      </c>
      <c r="J39" s="12">
        <f t="shared" si="9"/>
        <v>-1.5984110365180673E-5</v>
      </c>
      <c r="K39" s="39">
        <f t="shared" si="10"/>
        <v>9.0700000000000003E-2</v>
      </c>
      <c r="L39" s="39">
        <f t="shared" si="11"/>
        <v>1E-3</v>
      </c>
      <c r="M39" s="39">
        <f t="shared" si="12"/>
        <v>9.1700000000000004E-2</v>
      </c>
      <c r="N39" s="10">
        <f t="shared" si="13"/>
        <v>15696.222907741798</v>
      </c>
      <c r="O39" s="13">
        <f t="shared" si="3"/>
        <v>8.7919917146310337E-5</v>
      </c>
      <c r="P39" s="41">
        <f t="shared" si="14"/>
        <v>352877.7493458431</v>
      </c>
      <c r="Q39" s="42">
        <f t="shared" si="4"/>
        <v>1.9765890601592209E-3</v>
      </c>
      <c r="R39" s="10">
        <v>15451211.32</v>
      </c>
      <c r="S39" s="10">
        <v>1805546.84</v>
      </c>
      <c r="T39" s="10">
        <v>0</v>
      </c>
      <c r="U39" s="10"/>
      <c r="V39" s="10">
        <v>1411284.26</v>
      </c>
      <c r="W39" s="10">
        <v>17364.7</v>
      </c>
      <c r="X39" s="10">
        <f t="shared" si="5"/>
        <v>1417811.6265737861</v>
      </c>
      <c r="Y39" s="10">
        <f t="shared" si="6"/>
        <v>15696.222907741798</v>
      </c>
      <c r="Z39" s="10">
        <f t="shared" si="7"/>
        <v>352877.7493458431</v>
      </c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5" x14ac:dyDescent="0.4">
      <c r="A40" s="3">
        <v>6555</v>
      </c>
      <c r="B40" s="3" t="s">
        <v>88</v>
      </c>
      <c r="C40" s="3" t="s">
        <v>30</v>
      </c>
      <c r="D40" s="9" t="s">
        <v>89</v>
      </c>
      <c r="E40" s="10">
        <f t="shared" si="0"/>
        <v>722321.45665548777</v>
      </c>
      <c r="F40" s="11">
        <f t="shared" si="1"/>
        <v>4.0459697212142419E-3</v>
      </c>
      <c r="G40" s="10">
        <f t="shared" si="8"/>
        <v>187855.23451722242</v>
      </c>
      <c r="H40" s="11">
        <f t="shared" si="2"/>
        <v>1.0522414692587382E-3</v>
      </c>
      <c r="I40" s="11">
        <v>3.7304979625143505E-3</v>
      </c>
      <c r="J40" s="12">
        <f t="shared" si="9"/>
        <v>3.1547175869989143E-4</v>
      </c>
      <c r="K40" s="39">
        <f t="shared" si="10"/>
        <v>9.0700000000000003E-2</v>
      </c>
      <c r="L40" s="39">
        <f t="shared" si="11"/>
        <v>1E-3</v>
      </c>
      <c r="M40" s="39">
        <f t="shared" si="12"/>
        <v>9.1700000000000004E-2</v>
      </c>
      <c r="N40" s="10">
        <f t="shared" si="13"/>
        <v>8077.3534846363245</v>
      </c>
      <c r="O40" s="13">
        <f t="shared" si="3"/>
        <v>4.5244021654433606E-5</v>
      </c>
      <c r="P40" s="41">
        <f t="shared" si="14"/>
        <v>179777.8810325861</v>
      </c>
      <c r="Q40" s="42">
        <f t="shared" si="4"/>
        <v>1.0069974476043047E-3</v>
      </c>
      <c r="R40" s="10">
        <v>7927192.79</v>
      </c>
      <c r="S40" s="10">
        <v>1009714.28</v>
      </c>
      <c r="T40" s="10">
        <v>0</v>
      </c>
      <c r="U40" s="10"/>
      <c r="V40" s="10">
        <v>718996.01</v>
      </c>
      <c r="W40" s="10">
        <v>8935.9599999999991</v>
      </c>
      <c r="X40" s="10">
        <f t="shared" si="5"/>
        <v>722321.45665548777</v>
      </c>
      <c r="Y40" s="10">
        <f t="shared" si="6"/>
        <v>8077.3534846363245</v>
      </c>
      <c r="Z40" s="10">
        <f t="shared" si="7"/>
        <v>179777.8810325861</v>
      </c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5" x14ac:dyDescent="0.4">
      <c r="A41" s="3">
        <v>6557</v>
      </c>
      <c r="B41" s="3" t="s">
        <v>90</v>
      </c>
      <c r="C41" s="3" t="s">
        <v>30</v>
      </c>
      <c r="D41" s="9" t="s">
        <v>91</v>
      </c>
      <c r="E41" s="10">
        <f t="shared" si="0"/>
        <v>282240.37728809484</v>
      </c>
      <c r="F41" s="11">
        <f t="shared" si="1"/>
        <v>1.5809249608881044E-3</v>
      </c>
      <c r="G41" s="10">
        <f t="shared" si="8"/>
        <v>73098.484609568768</v>
      </c>
      <c r="H41" s="11">
        <f t="shared" si="2"/>
        <v>4.0944963308492844E-4</v>
      </c>
      <c r="I41" s="11">
        <v>1.5859437025122552E-3</v>
      </c>
      <c r="J41" s="12">
        <f t="shared" si="9"/>
        <v>-5.0187416241508423E-6</v>
      </c>
      <c r="K41" s="39">
        <f t="shared" si="10"/>
        <v>9.0700000000000003E-2</v>
      </c>
      <c r="L41" s="39">
        <f t="shared" si="11"/>
        <v>1E-3</v>
      </c>
      <c r="M41" s="39">
        <f t="shared" si="12"/>
        <v>9.1700000000000004E-2</v>
      </c>
      <c r="N41" s="10">
        <f t="shared" si="13"/>
        <v>2851.9530921032451</v>
      </c>
      <c r="O41" s="13">
        <f t="shared" si="3"/>
        <v>1.5974765460243781E-5</v>
      </c>
      <c r="P41" s="41">
        <f t="shared" si="14"/>
        <v>70246.531517465526</v>
      </c>
      <c r="Q41" s="42">
        <f t="shared" si="4"/>
        <v>3.9347486762468466E-4</v>
      </c>
      <c r="R41" s="10">
        <v>3097477.25</v>
      </c>
      <c r="S41" s="10">
        <v>57338.080000000002</v>
      </c>
      <c r="T41" s="10">
        <v>0</v>
      </c>
      <c r="U41" s="10"/>
      <c r="V41" s="10">
        <v>280940.99</v>
      </c>
      <c r="W41" s="10">
        <v>3155.11</v>
      </c>
      <c r="X41" s="10">
        <f t="shared" si="5"/>
        <v>282240.37728809484</v>
      </c>
      <c r="Y41" s="10">
        <f t="shared" si="6"/>
        <v>2851.9530921032451</v>
      </c>
      <c r="Z41" s="10">
        <f t="shared" si="7"/>
        <v>70246.531517465526</v>
      </c>
      <c r="AA41" s="10"/>
      <c r="AB41" s="10"/>
      <c r="AC41" s="10"/>
      <c r="AD41" s="10"/>
      <c r="AE41" s="10"/>
      <c r="AF41" s="10"/>
      <c r="AG41" s="10"/>
      <c r="AH41" s="10"/>
      <c r="AI41" s="10"/>
    </row>
    <row r="42" spans="1:35" x14ac:dyDescent="0.4">
      <c r="A42" s="3">
        <v>6559</v>
      </c>
      <c r="B42" s="3" t="s">
        <v>92</v>
      </c>
      <c r="C42" s="3" t="s">
        <v>30</v>
      </c>
      <c r="D42" s="9" t="s">
        <v>93</v>
      </c>
      <c r="E42" s="10">
        <f t="shared" si="0"/>
        <v>163680.0956665095</v>
      </c>
      <c r="F42" s="11">
        <f t="shared" si="1"/>
        <v>9.1682824167856113E-4</v>
      </c>
      <c r="G42" s="10">
        <f t="shared" si="8"/>
        <v>42560.020813222312</v>
      </c>
      <c r="H42" s="11">
        <f t="shared" si="2"/>
        <v>2.3839324438990715E-4</v>
      </c>
      <c r="I42" s="11">
        <v>9.5947236164918863E-4</v>
      </c>
      <c r="J42" s="12">
        <f t="shared" si="9"/>
        <v>-4.2644119970627501E-5</v>
      </c>
      <c r="K42" s="39">
        <f t="shared" si="10"/>
        <v>9.0700000000000003E-2</v>
      </c>
      <c r="L42" s="39">
        <f t="shared" si="11"/>
        <v>1E-3</v>
      </c>
      <c r="M42" s="39">
        <f t="shared" si="12"/>
        <v>9.1700000000000004E-2</v>
      </c>
      <c r="N42" s="10">
        <f t="shared" si="13"/>
        <v>1821.84185563549</v>
      </c>
      <c r="O42" s="13">
        <f t="shared" si="3"/>
        <v>1.0204759829331257E-5</v>
      </c>
      <c r="P42" s="41">
        <f t="shared" si="14"/>
        <v>40738.178957586824</v>
      </c>
      <c r="Q42" s="42">
        <f t="shared" si="4"/>
        <v>2.281884845605759E-4</v>
      </c>
      <c r="R42" s="10">
        <v>1767166.58</v>
      </c>
      <c r="S42" s="10">
        <v>219189.15</v>
      </c>
      <c r="T42" s="10">
        <v>0</v>
      </c>
      <c r="U42" s="10"/>
      <c r="V42" s="10">
        <v>162926.54000000004</v>
      </c>
      <c r="W42" s="10">
        <v>2015.5</v>
      </c>
      <c r="X42" s="10">
        <f t="shared" si="5"/>
        <v>163680.0956665095</v>
      </c>
      <c r="Y42" s="10">
        <f t="shared" si="6"/>
        <v>1821.84185563549</v>
      </c>
      <c r="Z42" s="10">
        <f t="shared" si="7"/>
        <v>40738.178957586824</v>
      </c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5" x14ac:dyDescent="0.4">
      <c r="A43" s="3">
        <v>6560</v>
      </c>
      <c r="B43" s="3" t="s">
        <v>94</v>
      </c>
      <c r="C43" s="3" t="s">
        <v>30</v>
      </c>
      <c r="D43" s="9" t="s">
        <v>95</v>
      </c>
      <c r="E43" s="10">
        <f t="shared" si="0"/>
        <v>63834.553562078392</v>
      </c>
      <c r="F43" s="11">
        <f t="shared" si="1"/>
        <v>3.5755918434883407E-4</v>
      </c>
      <c r="G43" s="10">
        <f t="shared" si="8"/>
        <v>16640.834961624772</v>
      </c>
      <c r="H43" s="11">
        <f t="shared" si="2"/>
        <v>9.3211012590159735E-5</v>
      </c>
      <c r="I43" s="11">
        <v>3.8235288957400384E-4</v>
      </c>
      <c r="J43" s="12">
        <f t="shared" si="9"/>
        <v>-2.479370522516977E-5</v>
      </c>
      <c r="K43" s="39">
        <f t="shared" si="10"/>
        <v>9.0700000000000003E-2</v>
      </c>
      <c r="L43" s="39">
        <f t="shared" si="11"/>
        <v>1E-3</v>
      </c>
      <c r="M43" s="39">
        <f t="shared" si="12"/>
        <v>9.1700000000000004E-2</v>
      </c>
      <c r="N43" s="10">
        <f t="shared" si="13"/>
        <v>753.11534550226804</v>
      </c>
      <c r="O43" s="13">
        <f t="shared" si="3"/>
        <v>4.2184568330458566E-6</v>
      </c>
      <c r="P43" s="41">
        <f t="shared" si="14"/>
        <v>15887.719616122506</v>
      </c>
      <c r="Q43" s="42">
        <f t="shared" si="4"/>
        <v>8.8992555757113891E-5</v>
      </c>
      <c r="R43" s="10">
        <v>700558.56</v>
      </c>
      <c r="S43" s="10">
        <v>132683.10999999999</v>
      </c>
      <c r="T43" s="10">
        <v>0</v>
      </c>
      <c r="U43" s="10"/>
      <c r="V43" s="10">
        <v>63540.67</v>
      </c>
      <c r="W43" s="10">
        <v>833.17</v>
      </c>
      <c r="X43" s="10">
        <f t="shared" si="5"/>
        <v>63834.553562078392</v>
      </c>
      <c r="Y43" s="10">
        <f t="shared" si="6"/>
        <v>753.11534550226804</v>
      </c>
      <c r="Z43" s="10">
        <f t="shared" si="7"/>
        <v>15887.719616122506</v>
      </c>
      <c r="AA43" s="10"/>
      <c r="AB43" s="10"/>
      <c r="AC43" s="10"/>
      <c r="AD43" s="10"/>
      <c r="AE43" s="10"/>
      <c r="AF43" s="10"/>
      <c r="AG43" s="10"/>
      <c r="AH43" s="10"/>
      <c r="AI43" s="10"/>
    </row>
    <row r="44" spans="1:35" x14ac:dyDescent="0.4">
      <c r="A44" s="3">
        <v>6561</v>
      </c>
      <c r="B44" s="3" t="s">
        <v>96</v>
      </c>
      <c r="C44" s="3" t="s">
        <v>30</v>
      </c>
      <c r="D44" s="9" t="s">
        <v>97</v>
      </c>
      <c r="E44" s="10">
        <f t="shared" si="0"/>
        <v>322749.70543036313</v>
      </c>
      <c r="F44" s="11">
        <f t="shared" si="1"/>
        <v>1.8078315736990284E-3</v>
      </c>
      <c r="G44" s="10">
        <f t="shared" si="8"/>
        <v>84356.679303354191</v>
      </c>
      <c r="H44" s="11">
        <f t="shared" si="2"/>
        <v>4.7251063511787224E-4</v>
      </c>
      <c r="I44" s="11">
        <v>1.7255985455268048E-3</v>
      </c>
      <c r="J44" s="12">
        <f t="shared" si="9"/>
        <v>8.2233028172223584E-5</v>
      </c>
      <c r="K44" s="39">
        <f t="shared" si="10"/>
        <v>9.0700000000000003E-2</v>
      </c>
      <c r="L44" s="39">
        <f t="shared" si="11"/>
        <v>1E-3</v>
      </c>
      <c r="M44" s="39">
        <f t="shared" si="12"/>
        <v>9.1700000000000004E-2</v>
      </c>
      <c r="N44" s="10">
        <f t="shared" si="13"/>
        <v>4027.8207161776604</v>
      </c>
      <c r="O44" s="13">
        <f t="shared" si="3"/>
        <v>2.2561202508908561E-5</v>
      </c>
      <c r="P44" s="41">
        <f t="shared" si="14"/>
        <v>80328.858587176524</v>
      </c>
      <c r="Q44" s="42">
        <f t="shared" si="4"/>
        <v>4.4994943260896368E-4</v>
      </c>
      <c r="R44" s="10">
        <v>3542043.4</v>
      </c>
      <c r="S44" s="10">
        <v>913543.23</v>
      </c>
      <c r="T44" s="10">
        <v>0</v>
      </c>
      <c r="U44" s="10"/>
      <c r="V44" s="10">
        <v>321263.82</v>
      </c>
      <c r="W44" s="10">
        <v>4455.97</v>
      </c>
      <c r="X44" s="10">
        <f t="shared" si="5"/>
        <v>322749.70543036313</v>
      </c>
      <c r="Y44" s="10">
        <f t="shared" si="6"/>
        <v>4027.8207161776604</v>
      </c>
      <c r="Z44" s="10">
        <f t="shared" si="7"/>
        <v>80328.858587176524</v>
      </c>
      <c r="AA44" s="10"/>
      <c r="AB44" s="10"/>
      <c r="AC44" s="10"/>
      <c r="AD44" s="10"/>
      <c r="AE44" s="10"/>
      <c r="AF44" s="10"/>
      <c r="AG44" s="10"/>
      <c r="AH44" s="10"/>
      <c r="AI44" s="10"/>
    </row>
    <row r="45" spans="1:35" x14ac:dyDescent="0.4">
      <c r="A45" s="3">
        <v>6570</v>
      </c>
      <c r="B45" s="3" t="s">
        <v>98</v>
      </c>
      <c r="C45" s="3" t="s">
        <v>30</v>
      </c>
      <c r="D45" s="9" t="s">
        <v>99</v>
      </c>
      <c r="E45" s="10">
        <f t="shared" si="0"/>
        <v>50712.170313817689</v>
      </c>
      <c r="F45" s="11">
        <f t="shared" si="1"/>
        <v>2.8405622413155997E-4</v>
      </c>
      <c r="G45" s="10">
        <f t="shared" si="8"/>
        <v>13124.77669824031</v>
      </c>
      <c r="H45" s="11">
        <f t="shared" si="2"/>
        <v>7.3516366749860806E-5</v>
      </c>
      <c r="I45" s="11">
        <v>2.8339652766837524E-4</v>
      </c>
      <c r="J45" s="12">
        <f t="shared" si="9"/>
        <v>6.5969646318472623E-7</v>
      </c>
      <c r="K45" s="39">
        <f t="shared" si="10"/>
        <v>9.0700000000000003E-2</v>
      </c>
      <c r="L45" s="39">
        <f t="shared" si="11"/>
        <v>1E-3</v>
      </c>
      <c r="M45" s="39">
        <f t="shared" si="12"/>
        <v>9.1700000000000004E-2</v>
      </c>
      <c r="N45" s="10">
        <f t="shared" si="13"/>
        <v>503.07421719371462</v>
      </c>
      <c r="O45" s="13">
        <f t="shared" si="3"/>
        <v>2.8178908871318833E-6</v>
      </c>
      <c r="P45" s="41">
        <f t="shared" si="14"/>
        <v>12621.702481046595</v>
      </c>
      <c r="Q45" s="42">
        <f t="shared" si="4"/>
        <v>7.0698475862728921E-5</v>
      </c>
      <c r="R45" s="10">
        <v>556545.37</v>
      </c>
      <c r="S45" s="10">
        <v>0</v>
      </c>
      <c r="T45" s="10">
        <v>0</v>
      </c>
      <c r="U45" s="10"/>
      <c r="V45" s="10">
        <v>50478.7</v>
      </c>
      <c r="W45" s="10">
        <v>556.54999999999995</v>
      </c>
      <c r="X45" s="10">
        <f t="shared" si="5"/>
        <v>50712.170313817689</v>
      </c>
      <c r="Y45" s="10">
        <f t="shared" si="6"/>
        <v>503.07421719371462</v>
      </c>
      <c r="Z45" s="10">
        <f t="shared" si="7"/>
        <v>12621.702481046595</v>
      </c>
      <c r="AA45" s="10"/>
      <c r="AB45" s="10"/>
      <c r="AC45" s="10"/>
      <c r="AD45" s="10"/>
      <c r="AE45" s="10"/>
      <c r="AF45" s="10"/>
      <c r="AG45" s="10"/>
      <c r="AH45" s="10"/>
      <c r="AI45" s="10"/>
    </row>
    <row r="46" spans="1:35" x14ac:dyDescent="0.4">
      <c r="A46" s="3">
        <v>6571</v>
      </c>
      <c r="B46" s="3" t="s">
        <v>100</v>
      </c>
      <c r="C46" s="3" t="s">
        <v>30</v>
      </c>
      <c r="D46" s="9" t="s">
        <v>101</v>
      </c>
      <c r="E46" s="10">
        <f t="shared" si="0"/>
        <v>267341.12362692051</v>
      </c>
      <c r="F46" s="11">
        <f t="shared" si="1"/>
        <v>1.4974691412854018E-3</v>
      </c>
      <c r="G46" s="10">
        <f t="shared" si="8"/>
        <v>69323.514964960938</v>
      </c>
      <c r="H46" s="11">
        <f t="shared" si="2"/>
        <v>3.8830473597595213E-4</v>
      </c>
      <c r="I46" s="11">
        <v>1.4077301598298556E-3</v>
      </c>
      <c r="J46" s="12">
        <f t="shared" si="9"/>
        <v>8.9738981455546188E-5</v>
      </c>
      <c r="K46" s="39">
        <f t="shared" si="10"/>
        <v>9.0700000000000003E-2</v>
      </c>
      <c r="L46" s="39">
        <f t="shared" si="11"/>
        <v>1E-3</v>
      </c>
      <c r="M46" s="39">
        <f t="shared" si="12"/>
        <v>9.1700000000000004E-2</v>
      </c>
      <c r="N46" s="10">
        <f t="shared" si="13"/>
        <v>2785.2441221474528</v>
      </c>
      <c r="O46" s="13">
        <f t="shared" si="3"/>
        <v>1.5601105685793449E-5</v>
      </c>
      <c r="P46" s="41">
        <f t="shared" si="14"/>
        <v>66538.270842813479</v>
      </c>
      <c r="Q46" s="42">
        <f t="shared" si="4"/>
        <v>3.7270363029015866E-4</v>
      </c>
      <c r="R46" s="10">
        <v>2933961.55</v>
      </c>
      <c r="S46" s="10">
        <v>146590.82999999999</v>
      </c>
      <c r="T46" s="10">
        <v>0</v>
      </c>
      <c r="U46" s="10"/>
      <c r="V46" s="10">
        <v>266110.33</v>
      </c>
      <c r="W46" s="10">
        <v>3081.31</v>
      </c>
      <c r="X46" s="10">
        <f t="shared" si="5"/>
        <v>267341.12362692051</v>
      </c>
      <c r="Y46" s="10">
        <f t="shared" si="6"/>
        <v>2785.2441221474528</v>
      </c>
      <c r="Z46" s="10">
        <f t="shared" si="7"/>
        <v>66538.270842813479</v>
      </c>
      <c r="AA46" s="10"/>
      <c r="AB46" s="10"/>
      <c r="AC46" s="10"/>
      <c r="AD46" s="10"/>
      <c r="AE46" s="10"/>
      <c r="AF46" s="10"/>
      <c r="AG46" s="10"/>
      <c r="AH46" s="10"/>
      <c r="AI46" s="10"/>
    </row>
    <row r="47" spans="1:35" x14ac:dyDescent="0.4">
      <c r="A47" s="3">
        <v>6572</v>
      </c>
      <c r="B47" s="3" t="s">
        <v>102</v>
      </c>
      <c r="C47" s="3" t="s">
        <v>30</v>
      </c>
      <c r="D47" s="9" t="s">
        <v>103</v>
      </c>
      <c r="E47" s="10">
        <f t="shared" si="0"/>
        <v>2511623.4022575039</v>
      </c>
      <c r="F47" s="11">
        <f t="shared" si="1"/>
        <v>1.4068462376403856E-2</v>
      </c>
      <c r="G47" s="10">
        <f t="shared" si="8"/>
        <v>655298.75248653989</v>
      </c>
      <c r="H47" s="11">
        <f t="shared" si="2"/>
        <v>3.6705526140483414E-3</v>
      </c>
      <c r="I47" s="11">
        <v>1.3555469977187999E-2</v>
      </c>
      <c r="J47" s="12">
        <f t="shared" si="9"/>
        <v>5.1299239921585686E-4</v>
      </c>
      <c r="K47" s="39">
        <f t="shared" si="10"/>
        <v>9.0700000000000003E-2</v>
      </c>
      <c r="L47" s="39">
        <f t="shared" si="11"/>
        <v>1E-3</v>
      </c>
      <c r="M47" s="39">
        <f t="shared" si="12"/>
        <v>9.1700000000000004E-2</v>
      </c>
      <c r="N47" s="10">
        <f t="shared" si="13"/>
        <v>30183.259863054565</v>
      </c>
      <c r="O47" s="13">
        <f t="shared" si="3"/>
        <v>1.6906676988235372E-4</v>
      </c>
      <c r="P47" s="41">
        <f t="shared" si="14"/>
        <v>625115.49262348528</v>
      </c>
      <c r="Q47" s="42">
        <f t="shared" si="4"/>
        <v>3.5014858441659875E-3</v>
      </c>
      <c r="R47" s="10">
        <v>27563156.16</v>
      </c>
      <c r="S47" s="10">
        <v>5824450.9699999997</v>
      </c>
      <c r="T47" s="10">
        <v>0</v>
      </c>
      <c r="U47" s="10"/>
      <c r="V47" s="10">
        <v>2500060.31</v>
      </c>
      <c r="W47" s="10">
        <v>33391.68</v>
      </c>
      <c r="X47" s="10">
        <f t="shared" si="5"/>
        <v>2511623.4022575039</v>
      </c>
      <c r="Y47" s="10">
        <f t="shared" si="6"/>
        <v>30183.259863054565</v>
      </c>
      <c r="Z47" s="10">
        <f t="shared" si="7"/>
        <v>625115.49262348528</v>
      </c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5" x14ac:dyDescent="0.4">
      <c r="A48" s="3">
        <v>6576</v>
      </c>
      <c r="B48" s="3" t="s">
        <v>104</v>
      </c>
      <c r="C48" s="3" t="s">
        <v>30</v>
      </c>
      <c r="D48" s="9" t="s">
        <v>105</v>
      </c>
      <c r="E48" s="10">
        <f t="shared" si="0"/>
        <v>22561.871064582047</v>
      </c>
      <c r="F48" s="11">
        <f t="shared" si="1"/>
        <v>1.263767625066924E-4</v>
      </c>
      <c r="G48" s="10">
        <f t="shared" si="8"/>
        <v>5839.1753688707668</v>
      </c>
      <c r="H48" s="11">
        <f t="shared" si="2"/>
        <v>3.2707219924908258E-5</v>
      </c>
      <c r="I48" s="11">
        <v>1.1712978322593811E-4</v>
      </c>
      <c r="J48" s="12">
        <f t="shared" si="9"/>
        <v>9.2469792807542921E-6</v>
      </c>
      <c r="K48" s="39">
        <f t="shared" si="10"/>
        <v>9.0700000000000003E-2</v>
      </c>
      <c r="L48" s="39">
        <f t="shared" si="11"/>
        <v>1E-3</v>
      </c>
      <c r="M48" s="39">
        <f t="shared" si="12"/>
        <v>9.1700000000000004E-2</v>
      </c>
      <c r="N48" s="10">
        <f t="shared" si="13"/>
        <v>223.77334149398257</v>
      </c>
      <c r="O48" s="13">
        <f t="shared" si="3"/>
        <v>1.2534310807984351E-6</v>
      </c>
      <c r="P48" s="41">
        <f t="shared" si="14"/>
        <v>5615.4020273767846</v>
      </c>
      <c r="Q48" s="42">
        <f t="shared" si="4"/>
        <v>3.1453788844109824E-5</v>
      </c>
      <c r="R48" s="10">
        <v>247606.46</v>
      </c>
      <c r="S48" s="10">
        <v>0</v>
      </c>
      <c r="T48" s="10">
        <v>0</v>
      </c>
      <c r="U48" s="10"/>
      <c r="V48" s="10">
        <v>22458</v>
      </c>
      <c r="W48" s="10">
        <v>247.56</v>
      </c>
      <c r="X48" s="10">
        <f t="shared" si="5"/>
        <v>22561.871064582047</v>
      </c>
      <c r="Y48" s="10">
        <f t="shared" si="6"/>
        <v>223.77334149398257</v>
      </c>
      <c r="Z48" s="10">
        <f t="shared" si="7"/>
        <v>5615.4020273767846</v>
      </c>
      <c r="AA48" s="10"/>
      <c r="AB48" s="10"/>
      <c r="AC48" s="10"/>
      <c r="AD48" s="10"/>
      <c r="AE48" s="10"/>
      <c r="AF48" s="10"/>
      <c r="AG48" s="10"/>
      <c r="AH48" s="10"/>
      <c r="AI48" s="10"/>
    </row>
    <row r="49" spans="1:35" x14ac:dyDescent="0.4">
      <c r="A49" s="3">
        <v>6577</v>
      </c>
      <c r="B49" s="3" t="s">
        <v>106</v>
      </c>
      <c r="C49" s="3" t="s">
        <v>30</v>
      </c>
      <c r="D49" s="9" t="s">
        <v>107</v>
      </c>
      <c r="E49" s="10">
        <f t="shared" si="0"/>
        <v>44916.216717025403</v>
      </c>
      <c r="F49" s="11">
        <f t="shared" si="1"/>
        <v>2.515911041463883E-4</v>
      </c>
      <c r="G49" s="10">
        <f t="shared" si="8"/>
        <v>11648.502384680076</v>
      </c>
      <c r="H49" s="11">
        <f t="shared" si="2"/>
        <v>6.5247249007564724E-5</v>
      </c>
      <c r="I49" s="11">
        <v>2.2321113462777772E-4</v>
      </c>
      <c r="J49" s="12">
        <f t="shared" si="9"/>
        <v>2.8379969518610584E-5</v>
      </c>
      <c r="K49" s="39">
        <f t="shared" si="10"/>
        <v>9.0700000000000003E-2</v>
      </c>
      <c r="L49" s="39">
        <f t="shared" si="11"/>
        <v>1E-3</v>
      </c>
      <c r="M49" s="39">
        <f t="shared" si="12"/>
        <v>9.1700000000000004E-2</v>
      </c>
      <c r="N49" s="10">
        <f t="shared" si="13"/>
        <v>469.34912682717527</v>
      </c>
      <c r="O49" s="13">
        <f t="shared" si="3"/>
        <v>2.6289851122708815E-6</v>
      </c>
      <c r="P49" s="41">
        <f t="shared" si="14"/>
        <v>11179.1532578529</v>
      </c>
      <c r="Q49" s="42">
        <f t="shared" si="4"/>
        <v>6.2618263895293844E-5</v>
      </c>
      <c r="R49" s="10">
        <v>482239.68</v>
      </c>
      <c r="S49" s="10">
        <v>26385.96</v>
      </c>
      <c r="T49" s="10">
        <v>0</v>
      </c>
      <c r="U49" s="10"/>
      <c r="V49" s="10">
        <v>44709.43</v>
      </c>
      <c r="W49" s="10">
        <v>519.24</v>
      </c>
      <c r="X49" s="10">
        <f t="shared" si="5"/>
        <v>44916.216717025403</v>
      </c>
      <c r="Y49" s="10">
        <f t="shared" si="6"/>
        <v>469.34912682717527</v>
      </c>
      <c r="Z49" s="10">
        <f t="shared" si="7"/>
        <v>11179.1532578529</v>
      </c>
      <c r="AA49" s="10"/>
      <c r="AB49" s="10"/>
      <c r="AC49" s="10"/>
      <c r="AD49" s="10"/>
      <c r="AE49" s="10"/>
      <c r="AF49" s="10"/>
      <c r="AG49" s="10"/>
      <c r="AH49" s="10"/>
      <c r="AI49" s="10"/>
    </row>
    <row r="50" spans="1:35" x14ac:dyDescent="0.4">
      <c r="A50" s="3">
        <v>6578</v>
      </c>
      <c r="B50" s="3" t="s">
        <v>108</v>
      </c>
      <c r="C50" s="3" t="s">
        <v>30</v>
      </c>
      <c r="D50" s="9" t="s">
        <v>109</v>
      </c>
      <c r="E50" s="10">
        <f t="shared" si="0"/>
        <v>169194.68390445158</v>
      </c>
      <c r="F50" s="11">
        <f t="shared" si="1"/>
        <v>9.4771733798062422E-4</v>
      </c>
      <c r="G50" s="10">
        <f t="shared" si="8"/>
        <v>43859.965905298581</v>
      </c>
      <c r="H50" s="11">
        <f t="shared" si="2"/>
        <v>2.4567468180716799E-4</v>
      </c>
      <c r="I50" s="11">
        <v>9.1272204975081971E-4</v>
      </c>
      <c r="J50" s="12">
        <f t="shared" si="9"/>
        <v>3.4995288229804512E-5</v>
      </c>
      <c r="K50" s="39">
        <f t="shared" si="10"/>
        <v>9.0700000000000003E-2</v>
      </c>
      <c r="L50" s="39">
        <f t="shared" si="11"/>
        <v>1E-3</v>
      </c>
      <c r="M50" s="39">
        <f t="shared" si="12"/>
        <v>9.1700000000000004E-2</v>
      </c>
      <c r="N50" s="10">
        <f t="shared" si="13"/>
        <v>1749.2664735521491</v>
      </c>
      <c r="O50" s="13">
        <f t="shared" si="3"/>
        <v>9.7982402725478262E-6</v>
      </c>
      <c r="P50" s="41">
        <f t="shared" si="14"/>
        <v>42110.699431746434</v>
      </c>
      <c r="Q50" s="42">
        <f t="shared" si="4"/>
        <v>2.3587644153462019E-4</v>
      </c>
      <c r="R50" s="10">
        <v>1823119.29</v>
      </c>
      <c r="S50" s="10">
        <v>78210.69</v>
      </c>
      <c r="T50" s="10">
        <v>0</v>
      </c>
      <c r="U50" s="10"/>
      <c r="V50" s="10">
        <v>168415.74</v>
      </c>
      <c r="W50" s="10">
        <v>1935.21</v>
      </c>
      <c r="X50" s="10">
        <f t="shared" si="5"/>
        <v>169194.68390445158</v>
      </c>
      <c r="Y50" s="10">
        <f t="shared" si="6"/>
        <v>1749.2664735521491</v>
      </c>
      <c r="Z50" s="10">
        <f t="shared" si="7"/>
        <v>42110.699431746434</v>
      </c>
      <c r="AA50" s="10"/>
      <c r="AB50" s="10"/>
      <c r="AC50" s="10"/>
      <c r="AD50" s="10"/>
      <c r="AE50" s="10"/>
      <c r="AF50" s="10"/>
      <c r="AG50" s="10"/>
      <c r="AH50" s="10"/>
      <c r="AI50" s="10"/>
    </row>
    <row r="51" spans="1:35" x14ac:dyDescent="0.4">
      <c r="A51" s="3">
        <v>6579</v>
      </c>
      <c r="B51" s="3" t="s">
        <v>110</v>
      </c>
      <c r="C51" s="3" t="s">
        <v>30</v>
      </c>
      <c r="D51" s="9" t="s">
        <v>111</v>
      </c>
      <c r="E51" s="10">
        <f t="shared" si="0"/>
        <v>25988.988939613275</v>
      </c>
      <c r="F51" s="11">
        <f t="shared" si="1"/>
        <v>1.455732227885332E-4</v>
      </c>
      <c r="G51" s="10">
        <f t="shared" si="8"/>
        <v>6843.1826402221868</v>
      </c>
      <c r="H51" s="11">
        <f t="shared" si="2"/>
        <v>3.8331008312111378E-5</v>
      </c>
      <c r="I51" s="11">
        <v>1.3154771872155293E-4</v>
      </c>
      <c r="J51" s="12">
        <f t="shared" si="9"/>
        <v>1.4025504066980269E-5</v>
      </c>
      <c r="K51" s="39">
        <f t="shared" si="10"/>
        <v>9.0700000000000003E-2</v>
      </c>
      <c r="L51" s="39">
        <f t="shared" si="11"/>
        <v>1E-3</v>
      </c>
      <c r="M51" s="39">
        <f t="shared" si="12"/>
        <v>9.1700000000000004E-2</v>
      </c>
      <c r="N51" s="10">
        <f t="shared" si="13"/>
        <v>374.80859609985407</v>
      </c>
      <c r="O51" s="13">
        <f t="shared" si="3"/>
        <v>2.0994312395099012E-6</v>
      </c>
      <c r="P51" s="41">
        <f t="shared" si="14"/>
        <v>6468.3740441223326</v>
      </c>
      <c r="Q51" s="42">
        <f t="shared" si="4"/>
        <v>3.6231577072601475E-5</v>
      </c>
      <c r="R51" s="10">
        <v>285217.82</v>
      </c>
      <c r="S51" s="10">
        <v>129529.12</v>
      </c>
      <c r="T51" s="10">
        <v>0</v>
      </c>
      <c r="U51" s="10"/>
      <c r="V51" s="10">
        <v>25869.34</v>
      </c>
      <c r="W51" s="10">
        <v>414.65</v>
      </c>
      <c r="X51" s="10">
        <f t="shared" si="5"/>
        <v>25988.988939613275</v>
      </c>
      <c r="Y51" s="10">
        <f t="shared" si="6"/>
        <v>374.80859609985407</v>
      </c>
      <c r="Z51" s="10">
        <f t="shared" si="7"/>
        <v>6468.3740441223326</v>
      </c>
      <c r="AA51" s="10"/>
      <c r="AB51" s="10"/>
      <c r="AC51" s="10"/>
      <c r="AD51" s="10"/>
      <c r="AE51" s="10"/>
      <c r="AF51" s="10"/>
      <c r="AG51" s="10"/>
      <c r="AH51" s="10"/>
      <c r="AI51" s="10"/>
    </row>
    <row r="52" spans="1:35" x14ac:dyDescent="0.4">
      <c r="A52" s="3">
        <v>6603</v>
      </c>
      <c r="B52" s="3" t="s">
        <v>112</v>
      </c>
      <c r="C52" s="3" t="s">
        <v>30</v>
      </c>
      <c r="D52" s="9" t="s">
        <v>113</v>
      </c>
      <c r="E52" s="10">
        <f t="shared" si="0"/>
        <v>82647.736295263458</v>
      </c>
      <c r="F52" s="11">
        <f t="shared" si="1"/>
        <v>4.6293826037764119E-4</v>
      </c>
      <c r="G52" s="10">
        <f t="shared" si="8"/>
        <v>21629.593724041923</v>
      </c>
      <c r="H52" s="11">
        <f t="shared" si="2"/>
        <v>1.2115475801430956E-4</v>
      </c>
      <c r="I52" s="11">
        <v>4.2389589027984304E-4</v>
      </c>
      <c r="J52" s="12">
        <f t="shared" si="9"/>
        <v>3.9042370097798148E-5</v>
      </c>
      <c r="K52" s="39">
        <f t="shared" si="10"/>
        <v>9.0700000000000003E-2</v>
      </c>
      <c r="L52" s="39">
        <f t="shared" si="11"/>
        <v>1E-3</v>
      </c>
      <c r="M52" s="39">
        <f t="shared" si="12"/>
        <v>9.1700000000000004E-2</v>
      </c>
      <c r="N52" s="10">
        <f t="shared" si="13"/>
        <v>1059.479453728781</v>
      </c>
      <c r="O52" s="13">
        <f t="shared" si="3"/>
        <v>5.9345070682010258E-6</v>
      </c>
      <c r="P52" s="41">
        <f t="shared" si="14"/>
        <v>20570.114270313141</v>
      </c>
      <c r="Q52" s="42">
        <f t="shared" si="4"/>
        <v>1.1522025094610854E-4</v>
      </c>
      <c r="R52" s="10">
        <v>900851.12</v>
      </c>
      <c r="S52" s="10">
        <v>265256.32000000001</v>
      </c>
      <c r="T52" s="10">
        <v>0</v>
      </c>
      <c r="U52" s="10"/>
      <c r="V52" s="10">
        <v>82267.240000000005</v>
      </c>
      <c r="W52" s="10">
        <v>1172.1000000000001</v>
      </c>
      <c r="X52" s="10">
        <f t="shared" si="5"/>
        <v>82647.736295263458</v>
      </c>
      <c r="Y52" s="10">
        <f t="shared" si="6"/>
        <v>1059.479453728781</v>
      </c>
      <c r="Z52" s="10">
        <f t="shared" si="7"/>
        <v>20570.114270313141</v>
      </c>
      <c r="AA52" s="10"/>
      <c r="AB52" s="10"/>
      <c r="AC52" s="10"/>
      <c r="AD52" s="10"/>
      <c r="AE52" s="10"/>
      <c r="AF52" s="10"/>
      <c r="AG52" s="10"/>
      <c r="AH52" s="10"/>
      <c r="AI52" s="10"/>
    </row>
    <row r="53" spans="1:35" x14ac:dyDescent="0.4">
      <c r="A53" s="3">
        <v>6581</v>
      </c>
      <c r="B53" s="3" t="s">
        <v>114</v>
      </c>
      <c r="C53" s="3" t="s">
        <v>30</v>
      </c>
      <c r="D53" s="9" t="s">
        <v>115</v>
      </c>
      <c r="E53" s="10">
        <f t="shared" si="0"/>
        <v>30064.702841806535</v>
      </c>
      <c r="F53" s="11">
        <f t="shared" si="1"/>
        <v>1.6840269142561246E-4</v>
      </c>
      <c r="G53" s="10">
        <f t="shared" si="8"/>
        <v>7812.3963479983067</v>
      </c>
      <c r="H53" s="11">
        <f t="shared" si="2"/>
        <v>4.3759906040284905E-5</v>
      </c>
      <c r="I53" s="11">
        <v>1.6618393547031669E-4</v>
      </c>
      <c r="J53" s="12">
        <f t="shared" si="9"/>
        <v>2.2187559552957689E-6</v>
      </c>
      <c r="K53" s="39">
        <f t="shared" si="10"/>
        <v>9.0700000000000003E-2</v>
      </c>
      <c r="L53" s="39">
        <f t="shared" si="11"/>
        <v>1E-3</v>
      </c>
      <c r="M53" s="39">
        <f t="shared" si="12"/>
        <v>9.1700000000000004E-2</v>
      </c>
      <c r="N53" s="10">
        <f t="shared" si="13"/>
        <v>329.62185615283448</v>
      </c>
      <c r="O53" s="13">
        <f t="shared" si="3"/>
        <v>1.8463248421552651E-6</v>
      </c>
      <c r="P53" s="41">
        <f t="shared" si="14"/>
        <v>7482.7744918454719</v>
      </c>
      <c r="Q53" s="42">
        <f t="shared" si="4"/>
        <v>4.1913581198129639E-5</v>
      </c>
      <c r="R53" s="10">
        <v>329949.98</v>
      </c>
      <c r="S53" s="10">
        <v>34715.440000000002</v>
      </c>
      <c r="T53" s="10">
        <v>0</v>
      </c>
      <c r="U53" s="10"/>
      <c r="V53" s="10">
        <v>29926.29</v>
      </c>
      <c r="W53" s="10">
        <v>364.66</v>
      </c>
      <c r="X53" s="10">
        <f t="shared" si="5"/>
        <v>30064.702841806535</v>
      </c>
      <c r="Y53" s="10">
        <f t="shared" si="6"/>
        <v>329.62185615283448</v>
      </c>
      <c r="Z53" s="10">
        <f t="shared" si="7"/>
        <v>7482.7744918454719</v>
      </c>
      <c r="AA53" s="10"/>
      <c r="AB53" s="10"/>
      <c r="AC53" s="10"/>
      <c r="AD53" s="10"/>
      <c r="AE53" s="10"/>
      <c r="AF53" s="10"/>
      <c r="AG53" s="10"/>
      <c r="AH53" s="10"/>
      <c r="AI53" s="10"/>
    </row>
    <row r="54" spans="1:35" x14ac:dyDescent="0.4">
      <c r="A54" s="3">
        <v>6582</v>
      </c>
      <c r="B54" s="3" t="s">
        <v>116</v>
      </c>
      <c r="C54" s="3" t="s">
        <v>30</v>
      </c>
      <c r="D54" s="9" t="s">
        <v>117</v>
      </c>
      <c r="E54" s="10">
        <f t="shared" si="0"/>
        <v>41792.626231109054</v>
      </c>
      <c r="F54" s="11">
        <f t="shared" si="1"/>
        <v>2.340948046649815E-4</v>
      </c>
      <c r="G54" s="10">
        <f t="shared" si="8"/>
        <v>10816.315797049281</v>
      </c>
      <c r="H54" s="11">
        <f t="shared" si="2"/>
        <v>6.0585887082162728E-5</v>
      </c>
      <c r="I54" s="11">
        <v>2.2646209134934316E-4</v>
      </c>
      <c r="J54" s="12">
        <f t="shared" si="9"/>
        <v>7.6327133156383383E-6</v>
      </c>
      <c r="K54" s="39">
        <f t="shared" si="10"/>
        <v>9.0700000000000003E-2</v>
      </c>
      <c r="L54" s="39">
        <f t="shared" si="11"/>
        <v>1E-3</v>
      </c>
      <c r="M54" s="39">
        <f t="shared" si="12"/>
        <v>9.1700000000000004E-2</v>
      </c>
      <c r="N54" s="10">
        <f t="shared" si="13"/>
        <v>414.58992086617405</v>
      </c>
      <c r="O54" s="13">
        <f t="shared" si="3"/>
        <v>2.3222600562247951E-6</v>
      </c>
      <c r="P54" s="41">
        <f t="shared" si="14"/>
        <v>10401.725876183107</v>
      </c>
      <c r="Q54" s="42">
        <f t="shared" si="4"/>
        <v>5.8263627025937934E-5</v>
      </c>
      <c r="R54" s="10">
        <v>452098.4</v>
      </c>
      <c r="S54" s="10">
        <v>0</v>
      </c>
      <c r="T54" s="10">
        <v>0</v>
      </c>
      <c r="U54" s="10"/>
      <c r="V54" s="10">
        <v>41600.219999999994</v>
      </c>
      <c r="W54" s="10">
        <v>458.66</v>
      </c>
      <c r="X54" s="10">
        <f t="shared" si="5"/>
        <v>41792.626231109054</v>
      </c>
      <c r="Y54" s="10">
        <f t="shared" si="6"/>
        <v>414.58992086617405</v>
      </c>
      <c r="Z54" s="10">
        <f t="shared" si="7"/>
        <v>10401.725876183107</v>
      </c>
      <c r="AA54" s="10"/>
      <c r="AB54" s="10"/>
      <c r="AC54" s="10"/>
      <c r="AD54" s="10"/>
      <c r="AE54" s="10"/>
      <c r="AF54" s="10"/>
      <c r="AG54" s="10"/>
      <c r="AH54" s="10"/>
      <c r="AI54" s="10"/>
    </row>
    <row r="55" spans="1:35" x14ac:dyDescent="0.4">
      <c r="A55" s="3">
        <v>6599</v>
      </c>
      <c r="B55" s="3" t="s">
        <v>118</v>
      </c>
      <c r="C55" s="3" t="s">
        <v>30</v>
      </c>
      <c r="D55" s="9" t="s">
        <v>119</v>
      </c>
      <c r="E55" s="10">
        <f t="shared" si="0"/>
        <v>25536.093886864848</v>
      </c>
      <c r="F55" s="11">
        <f t="shared" si="1"/>
        <v>1.4303640257722132E-4</v>
      </c>
      <c r="G55" s="10">
        <f t="shared" si="8"/>
        <v>6615.4658930530013</v>
      </c>
      <c r="H55" s="11">
        <f t="shared" si="2"/>
        <v>3.7055488866342851E-5</v>
      </c>
      <c r="I55" s="11">
        <v>1.3542816754255391E-4</v>
      </c>
      <c r="J55" s="12">
        <f t="shared" si="9"/>
        <v>7.6082350346674138E-6</v>
      </c>
      <c r="K55" s="39">
        <f t="shared" si="10"/>
        <v>9.0700000000000003E-2</v>
      </c>
      <c r="L55" s="39">
        <f t="shared" si="11"/>
        <v>1E-3</v>
      </c>
      <c r="M55" s="39">
        <f t="shared" si="12"/>
        <v>9.1700000000000004E-2</v>
      </c>
      <c r="N55" s="10">
        <f t="shared" si="13"/>
        <v>259.81245575058739</v>
      </c>
      <c r="O55" s="13">
        <f t="shared" si="3"/>
        <v>1.4552984955319689E-6</v>
      </c>
      <c r="P55" s="41">
        <f t="shared" si="14"/>
        <v>6355.6534373024142</v>
      </c>
      <c r="Q55" s="42">
        <f t="shared" si="4"/>
        <v>3.5600190370810883E-5</v>
      </c>
      <c r="R55" s="10">
        <v>280247.53000000003</v>
      </c>
      <c r="S55" s="10">
        <v>7200</v>
      </c>
      <c r="T55" s="10">
        <v>0</v>
      </c>
      <c r="U55" s="10"/>
      <c r="V55" s="10">
        <v>25418.53</v>
      </c>
      <c r="W55" s="10">
        <v>287.43</v>
      </c>
      <c r="X55" s="10">
        <f t="shared" si="5"/>
        <v>25536.093886864848</v>
      </c>
      <c r="Y55" s="10">
        <f t="shared" si="6"/>
        <v>259.81245575058739</v>
      </c>
      <c r="Z55" s="10">
        <f t="shared" si="7"/>
        <v>6355.6534373024142</v>
      </c>
      <c r="AA55" s="10"/>
      <c r="AB55" s="10"/>
      <c r="AC55" s="10"/>
      <c r="AD55" s="10"/>
      <c r="AE55" s="10"/>
      <c r="AF55" s="10"/>
      <c r="AG55" s="10"/>
      <c r="AH55" s="10"/>
      <c r="AI55" s="10"/>
    </row>
    <row r="56" spans="1:35" x14ac:dyDescent="0.4">
      <c r="A56" s="3">
        <v>6585</v>
      </c>
      <c r="B56" s="3" t="s">
        <v>120</v>
      </c>
      <c r="C56" s="3" t="s">
        <v>30</v>
      </c>
      <c r="D56" s="9" t="s">
        <v>121</v>
      </c>
      <c r="E56" s="10">
        <f t="shared" si="0"/>
        <v>70036.948345824014</v>
      </c>
      <c r="F56" s="11">
        <f t="shared" si="1"/>
        <v>3.9230092054236499E-4</v>
      </c>
      <c r="G56" s="10">
        <f t="shared" si="8"/>
        <v>18340.088727765404</v>
      </c>
      <c r="H56" s="11">
        <f t="shared" si="2"/>
        <v>1.0272911456971004E-4</v>
      </c>
      <c r="I56" s="11">
        <v>4.2522766962147586E-4</v>
      </c>
      <c r="J56" s="12">
        <f t="shared" si="9"/>
        <v>-3.2926749079110877E-5</v>
      </c>
      <c r="K56" s="39">
        <f t="shared" si="10"/>
        <v>9.0700000000000003E-2</v>
      </c>
      <c r="L56" s="39">
        <f t="shared" si="11"/>
        <v>1E-3</v>
      </c>
      <c r="M56" s="39">
        <f t="shared" si="12"/>
        <v>9.1700000000000004E-2</v>
      </c>
      <c r="N56" s="10">
        <f t="shared" si="13"/>
        <v>908.66113886260291</v>
      </c>
      <c r="O56" s="13">
        <f t="shared" si="3"/>
        <v>5.0897220632276086E-6</v>
      </c>
      <c r="P56" s="41">
        <f t="shared" si="14"/>
        <v>17431.427588902799</v>
      </c>
      <c r="Q56" s="42">
        <f t="shared" si="4"/>
        <v>9.7639392506482426E-5</v>
      </c>
      <c r="R56" s="10">
        <v>768623.37</v>
      </c>
      <c r="S56" s="10">
        <v>236529.46</v>
      </c>
      <c r="T56" s="10">
        <v>0</v>
      </c>
      <c r="U56" s="10"/>
      <c r="V56" s="10">
        <v>69714.509999999995</v>
      </c>
      <c r="W56" s="10">
        <v>1005.25</v>
      </c>
      <c r="X56" s="10">
        <f t="shared" si="5"/>
        <v>70036.948345824014</v>
      </c>
      <c r="Y56" s="10">
        <f t="shared" si="6"/>
        <v>908.66113886260291</v>
      </c>
      <c r="Z56" s="10">
        <f t="shared" si="7"/>
        <v>17431.427588902799</v>
      </c>
      <c r="AA56" s="10"/>
      <c r="AB56" s="10"/>
      <c r="AC56" s="10"/>
      <c r="AD56" s="10"/>
      <c r="AE56" s="10"/>
      <c r="AF56" s="10"/>
      <c r="AG56" s="10"/>
      <c r="AH56" s="10"/>
      <c r="AI56" s="10"/>
    </row>
    <row r="57" spans="1:35" x14ac:dyDescent="0.4">
      <c r="A57" s="3">
        <v>6586</v>
      </c>
      <c r="B57" s="3" t="s">
        <v>122</v>
      </c>
      <c r="C57" s="3" t="s">
        <v>30</v>
      </c>
      <c r="D57" s="9" t="s">
        <v>123</v>
      </c>
      <c r="E57" s="10">
        <f t="shared" si="0"/>
        <v>121211.36677230694</v>
      </c>
      <c r="F57" s="11">
        <f t="shared" si="1"/>
        <v>6.7894635457527771E-4</v>
      </c>
      <c r="G57" s="10">
        <f t="shared" si="8"/>
        <v>31516.82963829079</v>
      </c>
      <c r="H57" s="11">
        <f t="shared" si="2"/>
        <v>1.7653655065934327E-4</v>
      </c>
      <c r="I57" s="11">
        <v>7.170075713544326E-4</v>
      </c>
      <c r="J57" s="12">
        <f t="shared" si="9"/>
        <v>-3.8061216779154889E-5</v>
      </c>
      <c r="K57" s="39">
        <f t="shared" si="10"/>
        <v>9.0700000000000003E-2</v>
      </c>
      <c r="L57" s="39">
        <f t="shared" si="11"/>
        <v>1E-3</v>
      </c>
      <c r="M57" s="39">
        <f t="shared" si="12"/>
        <v>9.1700000000000004E-2</v>
      </c>
      <c r="N57" s="10">
        <f t="shared" si="13"/>
        <v>1348.6510875845734</v>
      </c>
      <c r="O57" s="13">
        <f t="shared" si="3"/>
        <v>7.5542563696157432E-6</v>
      </c>
      <c r="P57" s="41">
        <f t="shared" si="14"/>
        <v>30168.178550706216</v>
      </c>
      <c r="Q57" s="42">
        <f t="shared" si="4"/>
        <v>1.6898229428972752E-4</v>
      </c>
      <c r="R57" s="10">
        <v>1330248.49</v>
      </c>
      <c r="S57" s="10">
        <v>161751</v>
      </c>
      <c r="T57" s="10">
        <v>0</v>
      </c>
      <c r="U57" s="10"/>
      <c r="V57" s="10">
        <v>120653.33</v>
      </c>
      <c r="W57" s="10">
        <v>1492.01</v>
      </c>
      <c r="X57" s="10">
        <f t="shared" si="5"/>
        <v>121211.36677230694</v>
      </c>
      <c r="Y57" s="10">
        <f t="shared" si="6"/>
        <v>1348.6510875845734</v>
      </c>
      <c r="Z57" s="10">
        <f t="shared" si="7"/>
        <v>30168.178550706216</v>
      </c>
      <c r="AA57" s="10"/>
      <c r="AB57" s="10"/>
      <c r="AC57" s="10"/>
      <c r="AD57" s="10"/>
      <c r="AE57" s="10"/>
      <c r="AF57" s="10"/>
      <c r="AG57" s="10"/>
      <c r="AH57" s="10"/>
      <c r="AI57" s="10"/>
    </row>
    <row r="58" spans="1:35" x14ac:dyDescent="0.4">
      <c r="A58" s="3">
        <v>6379</v>
      </c>
      <c r="B58" s="3" t="s">
        <v>124</v>
      </c>
      <c r="C58" s="3" t="s">
        <v>30</v>
      </c>
      <c r="D58" s="9" t="s">
        <v>125</v>
      </c>
      <c r="E58" s="10">
        <f t="shared" si="0"/>
        <v>41066.332496754287</v>
      </c>
      <c r="F58" s="11">
        <f t="shared" si="1"/>
        <v>2.3002658485670775E-4</v>
      </c>
      <c r="G58" s="10">
        <f t="shared" si="8"/>
        <v>10628.471600696867</v>
      </c>
      <c r="H58" s="11">
        <f t="shared" si="2"/>
        <v>5.9533707441443318E-5</v>
      </c>
      <c r="I58" s="11">
        <v>2.0038865811091347E-4</v>
      </c>
      <c r="J58" s="12">
        <f t="shared" si="9"/>
        <v>2.9637926745794283E-5</v>
      </c>
      <c r="K58" s="39">
        <f t="shared" si="10"/>
        <v>9.0700000000000003E-2</v>
      </c>
      <c r="L58" s="39">
        <f t="shared" si="11"/>
        <v>1E-3</v>
      </c>
      <c r="M58" s="39">
        <f t="shared" si="12"/>
        <v>9.1700000000000004E-2</v>
      </c>
      <c r="N58" s="10">
        <f t="shared" si="13"/>
        <v>407.51226185866932</v>
      </c>
      <c r="O58" s="13">
        <f t="shared" si="3"/>
        <v>2.2826156655209184E-6</v>
      </c>
      <c r="P58" s="41">
        <f t="shared" si="14"/>
        <v>10220.959338838196</v>
      </c>
      <c r="Q58" s="42">
        <f t="shared" si="4"/>
        <v>5.725109177592239E-5</v>
      </c>
      <c r="R58" s="10">
        <v>433791.05</v>
      </c>
      <c r="S58" s="10">
        <v>0</v>
      </c>
      <c r="T58" s="10">
        <v>0</v>
      </c>
      <c r="U58" s="10"/>
      <c r="V58" s="10">
        <v>40877.269999999997</v>
      </c>
      <c r="W58" s="10">
        <v>450.83000000000004</v>
      </c>
      <c r="X58" s="10">
        <f t="shared" si="5"/>
        <v>41066.332496754287</v>
      </c>
      <c r="Y58" s="10">
        <f t="shared" si="6"/>
        <v>407.51226185866932</v>
      </c>
      <c r="Z58" s="10">
        <f t="shared" si="7"/>
        <v>10220.959338838196</v>
      </c>
      <c r="AA58" s="10"/>
      <c r="AB58" s="10"/>
      <c r="AC58" s="10"/>
      <c r="AD58" s="10"/>
      <c r="AE58" s="10"/>
      <c r="AF58" s="10"/>
      <c r="AG58" s="10"/>
      <c r="AH58" s="10"/>
      <c r="AI58" s="10"/>
    </row>
    <row r="59" spans="1:35" x14ac:dyDescent="0.4">
      <c r="A59" s="3">
        <v>6590</v>
      </c>
      <c r="B59" s="3" t="s">
        <v>126</v>
      </c>
      <c r="C59" s="3" t="s">
        <v>30</v>
      </c>
      <c r="D59" s="9" t="s">
        <v>127</v>
      </c>
      <c r="E59" s="10">
        <f t="shared" si="0"/>
        <v>32390.972597007509</v>
      </c>
      <c r="F59" s="11">
        <f t="shared" si="1"/>
        <v>1.8143292458039009E-4</v>
      </c>
      <c r="G59" s="10">
        <f t="shared" si="8"/>
        <v>8383.1266033878164</v>
      </c>
      <c r="H59" s="11">
        <f t="shared" si="2"/>
        <v>4.6956761555250152E-5</v>
      </c>
      <c r="I59" s="11">
        <v>1.7813337208448166E-4</v>
      </c>
      <c r="J59" s="12">
        <f t="shared" si="9"/>
        <v>3.2995524959084359E-6</v>
      </c>
      <c r="K59" s="39">
        <f t="shared" si="10"/>
        <v>9.0700000000000003E-2</v>
      </c>
      <c r="L59" s="39">
        <f t="shared" si="11"/>
        <v>1E-3</v>
      </c>
      <c r="M59" s="39">
        <f t="shared" si="12"/>
        <v>9.1700000000000004E-2</v>
      </c>
      <c r="N59" s="10">
        <f t="shared" si="13"/>
        <v>321.36910688865572</v>
      </c>
      <c r="O59" s="13">
        <f t="shared" si="3"/>
        <v>1.8000983687036175E-6</v>
      </c>
      <c r="P59" s="41">
        <f t="shared" si="14"/>
        <v>8061.7574964991609</v>
      </c>
      <c r="Q59" s="42">
        <f t="shared" si="4"/>
        <v>4.5156663186546538E-5</v>
      </c>
      <c r="R59" s="10">
        <v>355476.54</v>
      </c>
      <c r="S59" s="10">
        <v>0</v>
      </c>
      <c r="T59" s="10">
        <v>0</v>
      </c>
      <c r="U59" s="10"/>
      <c r="V59" s="10">
        <v>32241.85</v>
      </c>
      <c r="W59" s="10">
        <v>355.53</v>
      </c>
      <c r="X59" s="10">
        <f t="shared" si="5"/>
        <v>32390.972597007509</v>
      </c>
      <c r="Y59" s="10">
        <f t="shared" si="6"/>
        <v>321.36910688865572</v>
      </c>
      <c r="Z59" s="10">
        <f t="shared" si="7"/>
        <v>8061.7574964991609</v>
      </c>
      <c r="AA59" s="10"/>
      <c r="AB59" s="10"/>
      <c r="AC59" s="10"/>
      <c r="AD59" s="10"/>
      <c r="AE59" s="10"/>
      <c r="AF59" s="10"/>
      <c r="AG59" s="10"/>
      <c r="AH59" s="10"/>
      <c r="AI59" s="10"/>
    </row>
    <row r="60" spans="1:35" x14ac:dyDescent="0.4">
      <c r="A60" s="3">
        <v>6574</v>
      </c>
      <c r="B60" s="3" t="s">
        <v>128</v>
      </c>
      <c r="C60" s="3" t="s">
        <v>30</v>
      </c>
      <c r="D60" s="9" t="s">
        <v>129</v>
      </c>
      <c r="E60" s="10">
        <f t="shared" si="0"/>
        <v>48698.559990120826</v>
      </c>
      <c r="F60" s="11">
        <f t="shared" si="1"/>
        <v>2.7277730347243347E-4</v>
      </c>
      <c r="G60" s="10">
        <f t="shared" si="8"/>
        <v>12603.643698555326</v>
      </c>
      <c r="H60" s="11">
        <f t="shared" si="2"/>
        <v>7.0597322440677784E-5</v>
      </c>
      <c r="I60" s="11">
        <v>2.7024213356343529E-4</v>
      </c>
      <c r="J60" s="12">
        <f t="shared" si="9"/>
        <v>2.5351699089981822E-6</v>
      </c>
      <c r="K60" s="39">
        <f t="shared" si="10"/>
        <v>9.0700000000000003E-2</v>
      </c>
      <c r="L60" s="39">
        <f t="shared" si="11"/>
        <v>1E-3</v>
      </c>
      <c r="M60" s="39">
        <f t="shared" si="12"/>
        <v>9.1700000000000004E-2</v>
      </c>
      <c r="N60" s="10">
        <f t="shared" si="13"/>
        <v>483.10672198607983</v>
      </c>
      <c r="O60" s="13">
        <f t="shared" si="3"/>
        <v>2.7060461118255438E-6</v>
      </c>
      <c r="P60" s="41">
        <f t="shared" si="14"/>
        <v>12120.536976569247</v>
      </c>
      <c r="Q60" s="42">
        <f t="shared" si="4"/>
        <v>6.7891276328852233E-5</v>
      </c>
      <c r="R60" s="10">
        <v>534447.62</v>
      </c>
      <c r="S60" s="10">
        <v>0</v>
      </c>
      <c r="T60" s="10">
        <v>0</v>
      </c>
      <c r="U60" s="10"/>
      <c r="V60" s="10">
        <v>48474.36</v>
      </c>
      <c r="W60" s="10">
        <v>534.46</v>
      </c>
      <c r="X60" s="10">
        <f t="shared" si="5"/>
        <v>48698.559990120826</v>
      </c>
      <c r="Y60" s="10">
        <f t="shared" si="6"/>
        <v>483.10672198607983</v>
      </c>
      <c r="Z60" s="10">
        <f t="shared" si="7"/>
        <v>12120.536976569247</v>
      </c>
      <c r="AA60" s="10"/>
      <c r="AB60" s="10"/>
      <c r="AC60" s="10"/>
      <c r="AD60" s="10"/>
      <c r="AE60" s="10"/>
      <c r="AF60" s="10"/>
      <c r="AG60" s="10"/>
      <c r="AH60" s="10"/>
      <c r="AI60" s="10"/>
    </row>
    <row r="61" spans="1:35" x14ac:dyDescent="0.4">
      <c r="A61" s="3">
        <v>6592</v>
      </c>
      <c r="B61" s="3" t="s">
        <v>130</v>
      </c>
      <c r="C61" s="3" t="s">
        <v>30</v>
      </c>
      <c r="D61" s="9" t="s">
        <v>131</v>
      </c>
      <c r="E61" s="10">
        <f t="shared" si="0"/>
        <v>21413.986396384014</v>
      </c>
      <c r="F61" s="11">
        <f t="shared" si="1"/>
        <v>1.199470675721414E-4</v>
      </c>
      <c r="G61" s="10">
        <f t="shared" si="8"/>
        <v>5550.7406120362111</v>
      </c>
      <c r="H61" s="11">
        <f t="shared" si="2"/>
        <v>3.1091598123914178E-5</v>
      </c>
      <c r="I61" s="11">
        <v>1.0191451905379502E-4</v>
      </c>
      <c r="J61" s="12">
        <f t="shared" si="9"/>
        <v>1.8032548518346378E-5</v>
      </c>
      <c r="K61" s="39">
        <f t="shared" si="10"/>
        <v>9.0700000000000003E-2</v>
      </c>
      <c r="L61" s="39">
        <f t="shared" si="11"/>
        <v>1E-3</v>
      </c>
      <c r="M61" s="39">
        <f t="shared" si="12"/>
        <v>9.1700000000000004E-2</v>
      </c>
      <c r="N61" s="10">
        <f t="shared" si="13"/>
        <v>221.03447728035044</v>
      </c>
      <c r="O61" s="13">
        <f t="shared" si="3"/>
        <v>1.2380897648555556E-6</v>
      </c>
      <c r="P61" s="41">
        <f t="shared" si="14"/>
        <v>5329.7061347558611</v>
      </c>
      <c r="Q61" s="42">
        <f t="shared" si="4"/>
        <v>2.9853508359058625E-5</v>
      </c>
      <c r="R61" s="10">
        <v>235009.77</v>
      </c>
      <c r="S61" s="10">
        <v>9600</v>
      </c>
      <c r="T61" s="10">
        <v>0</v>
      </c>
      <c r="U61" s="10"/>
      <c r="V61" s="10">
        <v>21315.4</v>
      </c>
      <c r="W61" s="10">
        <v>244.53</v>
      </c>
      <c r="X61" s="10">
        <f t="shared" si="5"/>
        <v>21413.986396384014</v>
      </c>
      <c r="Y61" s="10">
        <f t="shared" si="6"/>
        <v>221.03447728035044</v>
      </c>
      <c r="Z61" s="10">
        <f t="shared" si="7"/>
        <v>5329.7061347558611</v>
      </c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5" x14ac:dyDescent="0.4">
      <c r="A62" s="3">
        <v>6594</v>
      </c>
      <c r="B62" s="3" t="s">
        <v>132</v>
      </c>
      <c r="C62" s="3" t="s">
        <v>30</v>
      </c>
      <c r="D62" s="9" t="s">
        <v>133</v>
      </c>
      <c r="E62" s="10">
        <f t="shared" si="0"/>
        <v>430300.17974848062</v>
      </c>
      <c r="F62" s="11">
        <f t="shared" si="1"/>
        <v>2.4102585936689983E-3</v>
      </c>
      <c r="G62" s="10">
        <f t="shared" si="8"/>
        <v>112048.5772575352</v>
      </c>
      <c r="H62" s="11">
        <f t="shared" si="2"/>
        <v>6.2762243418354631E-4</v>
      </c>
      <c r="I62" s="11">
        <v>2.4404891213991864E-3</v>
      </c>
      <c r="J62" s="12">
        <f t="shared" si="9"/>
        <v>-3.0230527730188122E-5</v>
      </c>
      <c r="K62" s="39">
        <f t="shared" si="10"/>
        <v>9.0700000000000003E-2</v>
      </c>
      <c r="L62" s="39">
        <f t="shared" si="11"/>
        <v>1E-3</v>
      </c>
      <c r="M62" s="39">
        <f t="shared" si="12"/>
        <v>9.1700000000000004E-2</v>
      </c>
      <c r="N62" s="10">
        <f t="shared" si="13"/>
        <v>4951.5862844164321</v>
      </c>
      <c r="O62" s="13">
        <f t="shared" si="3"/>
        <v>2.7735529651147889E-5</v>
      </c>
      <c r="P62" s="41">
        <f t="shared" si="14"/>
        <v>107096.99097311877</v>
      </c>
      <c r="Q62" s="42">
        <f t="shared" si="4"/>
        <v>5.9988690453239831E-4</v>
      </c>
      <c r="R62" s="10">
        <v>4722384.41</v>
      </c>
      <c r="S62" s="10">
        <v>755471.23</v>
      </c>
      <c r="T62" s="10">
        <v>0</v>
      </c>
      <c r="U62" s="10"/>
      <c r="V62" s="10">
        <v>428319.15</v>
      </c>
      <c r="W62" s="10">
        <v>5477.93</v>
      </c>
      <c r="X62" s="10">
        <f t="shared" si="5"/>
        <v>430300.17974848062</v>
      </c>
      <c r="Y62" s="10">
        <f t="shared" si="6"/>
        <v>4951.5862844164321</v>
      </c>
      <c r="Z62" s="10">
        <f t="shared" si="7"/>
        <v>107096.99097311877</v>
      </c>
      <c r="AA62" s="10"/>
      <c r="AB62" s="10"/>
      <c r="AC62" s="10"/>
      <c r="AD62" s="10"/>
      <c r="AE62" s="10"/>
      <c r="AF62" s="10"/>
      <c r="AG62" s="10"/>
      <c r="AH62" s="10"/>
      <c r="AI62" s="10"/>
    </row>
    <row r="63" spans="1:35" x14ac:dyDescent="0.4">
      <c r="A63" s="3">
        <v>6598</v>
      </c>
      <c r="B63" s="3" t="s">
        <v>134</v>
      </c>
      <c r="C63" s="3" t="s">
        <v>30</v>
      </c>
      <c r="D63" s="9" t="s">
        <v>135</v>
      </c>
      <c r="E63" s="10">
        <f t="shared" si="0"/>
        <v>12761.300885715855</v>
      </c>
      <c r="F63" s="11">
        <f t="shared" si="1"/>
        <v>7.1480414310240697E-5</v>
      </c>
      <c r="G63" s="10">
        <f t="shared" si="8"/>
        <v>3302.7049195864647</v>
      </c>
      <c r="H63" s="11">
        <f t="shared" si="2"/>
        <v>1.8499580733243378E-5</v>
      </c>
      <c r="I63" s="11">
        <v>6.9530934206297465E-5</v>
      </c>
      <c r="J63" s="12">
        <f t="shared" si="9"/>
        <v>1.9494801039432322E-6</v>
      </c>
      <c r="K63" s="39">
        <f t="shared" si="10"/>
        <v>9.0700000000000003E-2</v>
      </c>
      <c r="L63" s="39">
        <f t="shared" si="11"/>
        <v>1E-3</v>
      </c>
      <c r="M63" s="39">
        <f t="shared" si="12"/>
        <v>9.1700000000000004E-2</v>
      </c>
      <c r="N63" s="10">
        <f t="shared" si="13"/>
        <v>126.55722064377322</v>
      </c>
      <c r="O63" s="13">
        <f t="shared" si="3"/>
        <v>7.0889031193483957E-7</v>
      </c>
      <c r="P63" s="41">
        <f t="shared" si="14"/>
        <v>3176.1476989426915</v>
      </c>
      <c r="Q63" s="42">
        <f t="shared" si="4"/>
        <v>1.7790690421308538E-5</v>
      </c>
      <c r="R63" s="10">
        <v>140050.42000000001</v>
      </c>
      <c r="S63" s="10">
        <v>0</v>
      </c>
      <c r="T63" s="10">
        <v>0</v>
      </c>
      <c r="U63" s="10"/>
      <c r="V63" s="10">
        <v>12702.55</v>
      </c>
      <c r="W63" s="10">
        <v>140.01</v>
      </c>
      <c r="X63" s="10">
        <f t="shared" si="5"/>
        <v>12761.300885715855</v>
      </c>
      <c r="Y63" s="10">
        <f t="shared" si="6"/>
        <v>126.55722064377322</v>
      </c>
      <c r="Z63" s="10">
        <f t="shared" si="7"/>
        <v>3176.1476989426915</v>
      </c>
      <c r="AA63" s="10"/>
      <c r="AB63" s="10"/>
      <c r="AC63" s="10"/>
      <c r="AD63" s="10"/>
      <c r="AE63" s="10"/>
      <c r="AF63" s="10"/>
      <c r="AG63" s="10"/>
      <c r="AH63" s="10"/>
      <c r="AI63" s="10"/>
    </row>
    <row r="64" spans="1:35" x14ac:dyDescent="0.4">
      <c r="A64" s="3">
        <v>6596</v>
      </c>
      <c r="B64" s="3" t="s">
        <v>136</v>
      </c>
      <c r="C64" s="3" t="s">
        <v>30</v>
      </c>
      <c r="D64" s="9" t="s">
        <v>137</v>
      </c>
      <c r="E64" s="10">
        <f t="shared" si="0"/>
        <v>73828.604493831226</v>
      </c>
      <c r="F64" s="11">
        <f t="shared" si="1"/>
        <v>4.135392844684831E-4</v>
      </c>
      <c r="G64" s="10">
        <f t="shared" si="8"/>
        <v>19182.343873037815</v>
      </c>
      <c r="H64" s="11">
        <f t="shared" si="2"/>
        <v>1.0744687393281644E-4</v>
      </c>
      <c r="I64" s="11">
        <v>4.2956929426041918E-4</v>
      </c>
      <c r="J64" s="12">
        <f t="shared" si="9"/>
        <v>-1.6030009791936082E-5</v>
      </c>
      <c r="K64" s="39">
        <f t="shared" si="10"/>
        <v>9.0700000000000003E-2</v>
      </c>
      <c r="L64" s="39">
        <f t="shared" si="11"/>
        <v>1E-3</v>
      </c>
      <c r="M64" s="39">
        <f t="shared" si="12"/>
        <v>9.1700000000000004E-2</v>
      </c>
      <c r="N64" s="10">
        <f t="shared" si="13"/>
        <v>807.21469308836777</v>
      </c>
      <c r="O64" s="13">
        <f t="shared" si="3"/>
        <v>4.5214857964720408E-6</v>
      </c>
      <c r="P64" s="41">
        <f t="shared" si="14"/>
        <v>18375.129179949447</v>
      </c>
      <c r="Q64" s="42">
        <f t="shared" si="4"/>
        <v>1.0292538813634439E-4</v>
      </c>
      <c r="R64" s="10">
        <v>810239.25</v>
      </c>
      <c r="S64" s="10">
        <v>82525.929999999993</v>
      </c>
      <c r="T64" s="10">
        <v>0</v>
      </c>
      <c r="U64" s="10"/>
      <c r="V64" s="10">
        <v>73488.710000000006</v>
      </c>
      <c r="W64" s="10">
        <v>893.02</v>
      </c>
      <c r="X64" s="10">
        <f t="shared" si="5"/>
        <v>73828.604493831226</v>
      </c>
      <c r="Y64" s="10">
        <f t="shared" si="6"/>
        <v>807.21469308836777</v>
      </c>
      <c r="Z64" s="10">
        <f t="shared" si="7"/>
        <v>18375.129179949447</v>
      </c>
      <c r="AA64" s="10"/>
      <c r="AB64" s="10"/>
      <c r="AC64" s="10"/>
      <c r="AD64" s="10"/>
      <c r="AE64" s="10"/>
      <c r="AF64" s="10"/>
      <c r="AG64" s="10"/>
      <c r="AH64" s="10"/>
      <c r="AI64" s="10"/>
    </row>
    <row r="65" spans="1:35" x14ac:dyDescent="0.4">
      <c r="A65" s="3">
        <v>6399</v>
      </c>
      <c r="B65" s="3" t="s">
        <v>138</v>
      </c>
      <c r="C65" s="3" t="s">
        <v>30</v>
      </c>
      <c r="D65" s="9" t="s">
        <v>139</v>
      </c>
      <c r="E65" s="10">
        <f t="shared" si="0"/>
        <v>7912.6886896039268</v>
      </c>
      <c r="F65" s="11">
        <f t="shared" si="1"/>
        <v>4.4321677774555221E-5</v>
      </c>
      <c r="G65" s="10">
        <f t="shared" si="8"/>
        <v>2047.8502622949095</v>
      </c>
      <c r="H65" s="11">
        <f t="shared" si="2"/>
        <v>1.1470710275158899E-5</v>
      </c>
      <c r="I65" s="11">
        <v>3.575338833426412E-5</v>
      </c>
      <c r="J65" s="12">
        <f t="shared" si="9"/>
        <v>8.5682894402911011E-6</v>
      </c>
      <c r="K65" s="39">
        <f t="shared" si="10"/>
        <v>9.0700000000000003E-2</v>
      </c>
      <c r="L65" s="39">
        <f t="shared" si="11"/>
        <v>1E-3</v>
      </c>
      <c r="M65" s="39">
        <f t="shared" si="12"/>
        <v>9.1700000000000004E-2</v>
      </c>
      <c r="N65" s="10">
        <f t="shared" si="13"/>
        <v>78.468911678351219</v>
      </c>
      <c r="O65" s="13">
        <f t="shared" si="3"/>
        <v>4.3953123333378635E-7</v>
      </c>
      <c r="P65" s="41">
        <f t="shared" si="14"/>
        <v>1969.3813506165584</v>
      </c>
      <c r="Q65" s="42">
        <f t="shared" si="4"/>
        <v>1.1031179041825114E-5</v>
      </c>
      <c r="R65" s="10">
        <v>86838.44</v>
      </c>
      <c r="S65" s="10">
        <v>0</v>
      </c>
      <c r="T65" s="10">
        <v>0</v>
      </c>
      <c r="U65" s="10"/>
      <c r="V65" s="10">
        <v>7876.2599999999993</v>
      </c>
      <c r="W65" s="10">
        <v>86.81</v>
      </c>
      <c r="X65" s="10">
        <f t="shared" si="5"/>
        <v>7912.6886896039268</v>
      </c>
      <c r="Y65" s="10">
        <f t="shared" si="6"/>
        <v>78.468911678351219</v>
      </c>
      <c r="Z65" s="10">
        <f t="shared" si="7"/>
        <v>1969.3813506165584</v>
      </c>
      <c r="AA65" s="10"/>
      <c r="AB65" s="10"/>
      <c r="AC65" s="10"/>
      <c r="AD65" s="10"/>
      <c r="AE65" s="10"/>
      <c r="AF65" s="10"/>
      <c r="AG65" s="10"/>
      <c r="AH65" s="10"/>
      <c r="AI65" s="10"/>
    </row>
    <row r="66" spans="1:35" x14ac:dyDescent="0.4">
      <c r="A66" s="3">
        <v>6507</v>
      </c>
      <c r="B66" s="3" t="s">
        <v>140</v>
      </c>
      <c r="C66" s="3" t="s">
        <v>30</v>
      </c>
      <c r="D66" s="9" t="s">
        <v>141</v>
      </c>
      <c r="E66" s="10">
        <f t="shared" si="0"/>
        <v>7412.4657472013678</v>
      </c>
      <c r="F66" s="11">
        <f t="shared" si="1"/>
        <v>4.1519757853487797E-5</v>
      </c>
      <c r="G66" s="10">
        <f t="shared" si="8"/>
        <v>1918.4691191549446</v>
      </c>
      <c r="H66" s="11">
        <f t="shared" si="2"/>
        <v>1.0746002206726074E-5</v>
      </c>
      <c r="I66" s="11">
        <v>4.5810331125769203E-5</v>
      </c>
      <c r="J66" s="12">
        <f t="shared" si="9"/>
        <v>-4.290573272281406E-6</v>
      </c>
      <c r="K66" s="39">
        <f t="shared" si="10"/>
        <v>9.0700000000000003E-2</v>
      </c>
      <c r="L66" s="39">
        <f t="shared" si="11"/>
        <v>1E-3</v>
      </c>
      <c r="M66" s="39">
        <f t="shared" si="12"/>
        <v>9.1700000000000004E-2</v>
      </c>
      <c r="N66" s="10">
        <f t="shared" si="13"/>
        <v>73.587767535244467</v>
      </c>
      <c r="O66" s="13">
        <f t="shared" si="3"/>
        <v>4.1219027422766438E-7</v>
      </c>
      <c r="P66" s="41">
        <f t="shared" si="14"/>
        <v>1844.8813516197001</v>
      </c>
      <c r="Q66" s="42">
        <f t="shared" si="4"/>
        <v>1.0333811932498408E-5</v>
      </c>
      <c r="R66" s="10">
        <v>81348.94</v>
      </c>
      <c r="S66" s="10">
        <v>0</v>
      </c>
      <c r="T66" s="10">
        <v>0</v>
      </c>
      <c r="U66" s="10"/>
      <c r="V66" s="10">
        <v>7378.34</v>
      </c>
      <c r="W66" s="10">
        <v>81.41</v>
      </c>
      <c r="X66" s="10">
        <f t="shared" si="5"/>
        <v>7412.4657472013678</v>
      </c>
      <c r="Y66" s="10">
        <f t="shared" si="6"/>
        <v>73.587767535244467</v>
      </c>
      <c r="Z66" s="10">
        <f t="shared" si="7"/>
        <v>1844.8813516197001</v>
      </c>
      <c r="AA66" s="10"/>
      <c r="AB66" s="10"/>
      <c r="AC66" s="10"/>
      <c r="AD66" s="10"/>
      <c r="AE66" s="10"/>
      <c r="AF66" s="10"/>
      <c r="AG66" s="10"/>
      <c r="AH66" s="10"/>
      <c r="AI66" s="10"/>
    </row>
    <row r="67" spans="1:35" x14ac:dyDescent="0.4">
      <c r="A67" s="3">
        <v>7274</v>
      </c>
      <c r="B67" s="3" t="s">
        <v>142</v>
      </c>
      <c r="C67" s="3" t="s">
        <v>30</v>
      </c>
      <c r="D67" s="9" t="s">
        <v>143</v>
      </c>
      <c r="E67" s="10">
        <f t="shared" si="0"/>
        <v>32174.958102559816</v>
      </c>
      <c r="F67" s="11">
        <f t="shared" si="1"/>
        <v>1.8022295345766374E-4</v>
      </c>
      <c r="G67" s="10">
        <f t="shared" si="8"/>
        <v>8370.2289905570069</v>
      </c>
      <c r="H67" s="11">
        <f t="shared" si="2"/>
        <v>4.68845176110774E-5</v>
      </c>
      <c r="I67" s="11">
        <v>1.7084198512437915E-4</v>
      </c>
      <c r="J67" s="12">
        <f t="shared" si="9"/>
        <v>9.3809683332845911E-6</v>
      </c>
      <c r="K67" s="39">
        <f t="shared" si="10"/>
        <v>9.0700000000000003E-2</v>
      </c>
      <c r="L67" s="39">
        <f t="shared" si="11"/>
        <v>1E-3</v>
      </c>
      <c r="M67" s="39">
        <f t="shared" si="12"/>
        <v>9.1700000000000004E-2</v>
      </c>
      <c r="N67" s="10">
        <f t="shared" si="13"/>
        <v>362.23513035344388</v>
      </c>
      <c r="O67" s="13">
        <f t="shared" si="3"/>
        <v>2.0290029541087606E-6</v>
      </c>
      <c r="P67" s="41">
        <f t="shared" si="14"/>
        <v>8007.9938602035636</v>
      </c>
      <c r="Q67" s="42">
        <f t="shared" si="4"/>
        <v>4.4855514656968643E-5</v>
      </c>
      <c r="R67" s="10">
        <v>353104.85</v>
      </c>
      <c r="S67" s="10">
        <v>47912.62</v>
      </c>
      <c r="T67" s="10">
        <v>0</v>
      </c>
      <c r="U67" s="10"/>
      <c r="V67" s="10">
        <v>32026.83</v>
      </c>
      <c r="W67" s="10">
        <v>400.74</v>
      </c>
      <c r="X67" s="10">
        <f t="shared" si="5"/>
        <v>32174.958102559816</v>
      </c>
      <c r="Y67" s="10">
        <f t="shared" si="6"/>
        <v>362.23513035344388</v>
      </c>
      <c r="Z67" s="10">
        <f t="shared" si="7"/>
        <v>8007.9938602035636</v>
      </c>
      <c r="AA67" s="10"/>
      <c r="AB67" s="10"/>
      <c r="AC67" s="10"/>
      <c r="AD67" s="10"/>
      <c r="AE67" s="10"/>
      <c r="AF67" s="10"/>
      <c r="AG67" s="10"/>
      <c r="AH67" s="10"/>
      <c r="AI67" s="10"/>
    </row>
    <row r="68" spans="1:35" x14ac:dyDescent="0.4">
      <c r="A68" s="3">
        <v>6511</v>
      </c>
      <c r="B68" s="3" t="s">
        <v>144</v>
      </c>
      <c r="C68" s="3" t="s">
        <v>30</v>
      </c>
      <c r="D68" s="9" t="s">
        <v>145</v>
      </c>
      <c r="E68" s="10">
        <f t="shared" si="0"/>
        <v>19531.59016030603</v>
      </c>
      <c r="F68" s="11">
        <f t="shared" si="1"/>
        <v>1.0940312193087036E-4</v>
      </c>
      <c r="G68" s="10">
        <f t="shared" si="8"/>
        <v>5055.0159553442845</v>
      </c>
      <c r="H68" s="11">
        <f t="shared" si="2"/>
        <v>2.8314874640824465E-5</v>
      </c>
      <c r="I68" s="11">
        <v>1.1520976636330481E-4</v>
      </c>
      <c r="J68" s="12">
        <f t="shared" si="9"/>
        <v>-5.8066444324344498E-6</v>
      </c>
      <c r="K68" s="39">
        <f t="shared" si="10"/>
        <v>9.0700000000000003E-2</v>
      </c>
      <c r="L68" s="39">
        <f t="shared" si="11"/>
        <v>1E-3</v>
      </c>
      <c r="M68" s="39">
        <f t="shared" si="12"/>
        <v>9.1700000000000004E-2</v>
      </c>
      <c r="N68" s="10">
        <f t="shared" si="13"/>
        <v>193.81757910462008</v>
      </c>
      <c r="O68" s="13">
        <f t="shared" si="3"/>
        <v>1.0856386021360497E-6</v>
      </c>
      <c r="P68" s="41">
        <f t="shared" si="14"/>
        <v>4861.1983762396649</v>
      </c>
      <c r="Q68" s="42">
        <f t="shared" si="4"/>
        <v>2.7229236038688418E-5</v>
      </c>
      <c r="R68" s="10">
        <v>214350.34</v>
      </c>
      <c r="S68" s="10">
        <v>0</v>
      </c>
      <c r="T68" s="10">
        <v>0</v>
      </c>
      <c r="U68" s="10"/>
      <c r="V68" s="10">
        <v>19441.669999999998</v>
      </c>
      <c r="W68" s="10">
        <v>214.42</v>
      </c>
      <c r="X68" s="10">
        <f t="shared" si="5"/>
        <v>19531.59016030603</v>
      </c>
      <c r="Y68" s="10">
        <f t="shared" si="6"/>
        <v>193.81757910462008</v>
      </c>
      <c r="Z68" s="10">
        <f t="shared" si="7"/>
        <v>4861.1983762396649</v>
      </c>
      <c r="AA68" s="10"/>
      <c r="AB68" s="10"/>
      <c r="AC68" s="10"/>
      <c r="AD68" s="10"/>
      <c r="AE68" s="10"/>
      <c r="AF68" s="10"/>
      <c r="AG68" s="10"/>
      <c r="AH68" s="10"/>
      <c r="AI68" s="10"/>
    </row>
    <row r="69" spans="1:35" x14ac:dyDescent="0.4">
      <c r="A69" s="3">
        <v>6513</v>
      </c>
      <c r="B69" s="3" t="s">
        <v>146</v>
      </c>
      <c r="C69" s="3" t="s">
        <v>30</v>
      </c>
      <c r="D69" s="9" t="s">
        <v>147</v>
      </c>
      <c r="E69" s="10">
        <f t="shared" si="0"/>
        <v>15996.17369676461</v>
      </c>
      <c r="F69" s="11">
        <f t="shared" si="1"/>
        <v>8.9600044185398758E-5</v>
      </c>
      <c r="G69" s="10">
        <f t="shared" si="8"/>
        <v>4140.0357625309016</v>
      </c>
      <c r="H69" s="11">
        <f t="shared" si="2"/>
        <v>2.3189757393477648E-5</v>
      </c>
      <c r="I69" s="11">
        <v>9.1431538791677519E-5</v>
      </c>
      <c r="J69" s="12">
        <f t="shared" si="9"/>
        <v>-1.8314946062787614E-6</v>
      </c>
      <c r="K69" s="39">
        <f t="shared" si="10"/>
        <v>9.0700000000000003E-2</v>
      </c>
      <c r="L69" s="39">
        <f t="shared" si="11"/>
        <v>1E-3</v>
      </c>
      <c r="M69" s="39">
        <f t="shared" si="12"/>
        <v>9.1700000000000004E-2</v>
      </c>
      <c r="N69" s="10">
        <f t="shared" si="13"/>
        <v>158.76373283245718</v>
      </c>
      <c r="O69" s="13">
        <f t="shared" si="3"/>
        <v>8.8929001062949241E-7</v>
      </c>
      <c r="P69" s="41">
        <f t="shared" si="14"/>
        <v>3981.2720296984448</v>
      </c>
      <c r="Q69" s="42">
        <f t="shared" si="4"/>
        <v>2.2300467382848159E-5</v>
      </c>
      <c r="R69" s="10">
        <v>175550.66</v>
      </c>
      <c r="S69" s="10">
        <v>0</v>
      </c>
      <c r="T69" s="10">
        <v>0</v>
      </c>
      <c r="U69" s="10"/>
      <c r="V69" s="10">
        <v>15922.53</v>
      </c>
      <c r="W69" s="10">
        <v>175.64</v>
      </c>
      <c r="X69" s="10">
        <f t="shared" si="5"/>
        <v>15996.17369676461</v>
      </c>
      <c r="Y69" s="10">
        <f t="shared" si="6"/>
        <v>158.76373283245718</v>
      </c>
      <c r="Z69" s="10">
        <f t="shared" si="7"/>
        <v>3981.2720296984448</v>
      </c>
      <c r="AA69" s="10"/>
      <c r="AB69" s="10"/>
      <c r="AC69" s="10"/>
      <c r="AD69" s="10"/>
      <c r="AE69" s="10"/>
      <c r="AF69" s="10"/>
      <c r="AG69" s="10"/>
      <c r="AH69" s="10"/>
      <c r="AI69" s="10"/>
    </row>
    <row r="70" spans="1:35" x14ac:dyDescent="0.4">
      <c r="A70" s="3">
        <v>6526</v>
      </c>
      <c r="B70" s="3" t="s">
        <v>148</v>
      </c>
      <c r="C70" s="3" t="s">
        <v>30</v>
      </c>
      <c r="D70" s="9" t="s">
        <v>149</v>
      </c>
      <c r="E70" s="10">
        <f t="shared" si="0"/>
        <v>20765.862543030889</v>
      </c>
      <c r="F70" s="11">
        <f t="shared" si="1"/>
        <v>1.1631670402402636E-4</v>
      </c>
      <c r="G70" s="10">
        <f t="shared" si="8"/>
        <v>5418.3459594062051</v>
      </c>
      <c r="H70" s="11">
        <f t="shared" si="2"/>
        <v>3.0350010357337325E-5</v>
      </c>
      <c r="I70" s="11">
        <v>1.1505440210062267E-4</v>
      </c>
      <c r="J70" s="12">
        <f t="shared" si="9"/>
        <v>1.2623019234036934E-6</v>
      </c>
      <c r="K70" s="39">
        <f t="shared" si="10"/>
        <v>9.0700000000000003E-2</v>
      </c>
      <c r="L70" s="39">
        <f t="shared" si="11"/>
        <v>1E-3</v>
      </c>
      <c r="M70" s="39">
        <f t="shared" si="12"/>
        <v>9.1700000000000004E-2</v>
      </c>
      <c r="N70" s="10">
        <f t="shared" si="13"/>
        <v>249.9507367503476</v>
      </c>
      <c r="O70" s="13">
        <f t="shared" si="3"/>
        <v>1.4000596318564519E-6</v>
      </c>
      <c r="P70" s="41">
        <f t="shared" si="14"/>
        <v>5168.3952226558577</v>
      </c>
      <c r="Q70" s="42">
        <f t="shared" si="4"/>
        <v>2.8949950725480876E-5</v>
      </c>
      <c r="R70" s="10">
        <v>226445.77</v>
      </c>
      <c r="S70" s="10">
        <v>48518.07</v>
      </c>
      <c r="T70" s="10">
        <v>0</v>
      </c>
      <c r="U70" s="10"/>
      <c r="V70" s="10">
        <v>20670.259999999998</v>
      </c>
      <c r="W70" s="10">
        <v>276.52</v>
      </c>
      <c r="X70" s="10">
        <f t="shared" si="5"/>
        <v>20765.862543030889</v>
      </c>
      <c r="Y70" s="10">
        <f t="shared" si="6"/>
        <v>249.9507367503476</v>
      </c>
      <c r="Z70" s="10">
        <f t="shared" si="7"/>
        <v>5168.3952226558577</v>
      </c>
      <c r="AA70" s="10"/>
      <c r="AB70" s="10"/>
      <c r="AC70" s="10"/>
      <c r="AD70" s="10"/>
      <c r="AE70" s="10"/>
      <c r="AF70" s="10"/>
      <c r="AG70" s="10"/>
      <c r="AH70" s="10"/>
      <c r="AI70" s="10"/>
    </row>
    <row r="71" spans="1:35" x14ac:dyDescent="0.4">
      <c r="A71" s="3">
        <v>6521</v>
      </c>
      <c r="B71" s="3" t="s">
        <v>150</v>
      </c>
      <c r="C71" s="3" t="s">
        <v>30</v>
      </c>
      <c r="D71" s="9" t="s">
        <v>151</v>
      </c>
      <c r="E71" s="10">
        <f t="shared" si="0"/>
        <v>22391.607198341717</v>
      </c>
      <c r="F71" s="11">
        <f t="shared" si="1"/>
        <v>1.2542305631247947E-4</v>
      </c>
      <c r="G71" s="10">
        <f t="shared" si="8"/>
        <v>5795.1443961777686</v>
      </c>
      <c r="H71" s="11">
        <f t="shared" si="2"/>
        <v>3.2460587375549489E-5</v>
      </c>
      <c r="I71" s="11">
        <v>1.2323761950413384E-4</v>
      </c>
      <c r="J71" s="12">
        <f t="shared" si="9"/>
        <v>2.1854368083456318E-6</v>
      </c>
      <c r="K71" s="39">
        <f t="shared" si="10"/>
        <v>9.0700000000000003E-2</v>
      </c>
      <c r="L71" s="39">
        <f t="shared" si="11"/>
        <v>1E-3</v>
      </c>
      <c r="M71" s="39">
        <f t="shared" si="12"/>
        <v>9.1700000000000004E-2</v>
      </c>
      <c r="N71" s="10">
        <f t="shared" si="13"/>
        <v>222.11917597881862</v>
      </c>
      <c r="O71" s="13">
        <f t="shared" si="3"/>
        <v>1.2441655335458048E-6</v>
      </c>
      <c r="P71" s="41">
        <f t="shared" si="14"/>
        <v>5573.0252201989497</v>
      </c>
      <c r="Q71" s="42">
        <f t="shared" si="4"/>
        <v>3.1216421842003678E-5</v>
      </c>
      <c r="R71" s="10">
        <v>245146.4</v>
      </c>
      <c r="S71" s="10">
        <v>0</v>
      </c>
      <c r="T71" s="10">
        <v>0</v>
      </c>
      <c r="U71" s="10"/>
      <c r="V71" s="10">
        <v>22288.52</v>
      </c>
      <c r="W71" s="10">
        <v>245.73</v>
      </c>
      <c r="X71" s="10">
        <f t="shared" si="5"/>
        <v>22391.607198341717</v>
      </c>
      <c r="Y71" s="10">
        <f t="shared" si="6"/>
        <v>222.11917597881862</v>
      </c>
      <c r="Z71" s="10">
        <f t="shared" si="7"/>
        <v>5573.0252201989497</v>
      </c>
      <c r="AA71" s="10"/>
      <c r="AB71" s="10"/>
      <c r="AC71" s="10"/>
      <c r="AD71" s="10"/>
      <c r="AE71" s="10"/>
      <c r="AF71" s="10"/>
      <c r="AG71" s="10"/>
      <c r="AH71" s="10"/>
      <c r="AI71" s="10"/>
    </row>
    <row r="72" spans="1:35" x14ac:dyDescent="0.4">
      <c r="A72" s="3">
        <v>6524</v>
      </c>
      <c r="B72" s="3" t="s">
        <v>152</v>
      </c>
      <c r="C72" s="3" t="s">
        <v>30</v>
      </c>
      <c r="D72" s="9" t="s">
        <v>153</v>
      </c>
      <c r="E72" s="10">
        <f t="shared" si="0"/>
        <v>15739.69290226876</v>
      </c>
      <c r="F72" s="11">
        <f t="shared" si="1"/>
        <v>8.8163407464944641E-5</v>
      </c>
      <c r="G72" s="10">
        <f t="shared" si="8"/>
        <v>4073.5881923537186</v>
      </c>
      <c r="H72" s="11">
        <f t="shared" si="2"/>
        <v>2.2817561808661501E-5</v>
      </c>
      <c r="I72" s="11">
        <v>9.4078847488379499E-5</v>
      </c>
      <c r="J72" s="12">
        <f t="shared" si="9"/>
        <v>-5.9154400234348576E-6</v>
      </c>
      <c r="K72" s="39">
        <f t="shared" si="10"/>
        <v>9.0700000000000003E-2</v>
      </c>
      <c r="L72" s="39">
        <f t="shared" si="11"/>
        <v>1E-3</v>
      </c>
      <c r="M72" s="39">
        <f t="shared" si="12"/>
        <v>9.1700000000000004E-2</v>
      </c>
      <c r="N72" s="10">
        <f t="shared" si="13"/>
        <v>156.151416800313</v>
      </c>
      <c r="O72" s="13">
        <f t="shared" si="3"/>
        <v>8.7465753436714185E-7</v>
      </c>
      <c r="P72" s="41">
        <f t="shared" si="14"/>
        <v>3917.4367755534054</v>
      </c>
      <c r="Q72" s="42">
        <f t="shared" si="4"/>
        <v>2.1942904274294358E-5</v>
      </c>
      <c r="R72" s="10">
        <v>172737.07</v>
      </c>
      <c r="S72" s="10">
        <v>0</v>
      </c>
      <c r="T72" s="10">
        <v>0</v>
      </c>
      <c r="U72" s="10"/>
      <c r="V72" s="10">
        <v>15667.23</v>
      </c>
      <c r="W72" s="10">
        <v>172.75</v>
      </c>
      <c r="X72" s="10">
        <f t="shared" si="5"/>
        <v>15739.69290226876</v>
      </c>
      <c r="Y72" s="10">
        <f t="shared" si="6"/>
        <v>156.151416800313</v>
      </c>
      <c r="Z72" s="10">
        <f t="shared" si="7"/>
        <v>3917.4367755534054</v>
      </c>
      <c r="AA72" s="10"/>
      <c r="AB72" s="10"/>
      <c r="AC72" s="10"/>
      <c r="AD72" s="10"/>
      <c r="AE72" s="10"/>
      <c r="AF72" s="10"/>
      <c r="AG72" s="10"/>
      <c r="AH72" s="10"/>
      <c r="AI72" s="10"/>
    </row>
    <row r="73" spans="1:35" x14ac:dyDescent="0.4">
      <c r="A73" s="3">
        <v>6432</v>
      </c>
      <c r="B73" s="3" t="s">
        <v>154</v>
      </c>
      <c r="C73" s="3" t="s">
        <v>30</v>
      </c>
      <c r="D73" s="9" t="s">
        <v>155</v>
      </c>
      <c r="E73" s="10">
        <f t="shared" si="0"/>
        <v>921.49239620571211</v>
      </c>
      <c r="F73" s="11">
        <f t="shared" si="1"/>
        <v>5.1615943276010157E-6</v>
      </c>
      <c r="G73" s="10">
        <f t="shared" si="8"/>
        <v>312.0485780224214</v>
      </c>
      <c r="H73" s="11">
        <f t="shared" si="2"/>
        <v>1.7478908962119434E-6</v>
      </c>
      <c r="I73" s="11">
        <v>7.5506671885230822E-6</v>
      </c>
      <c r="J73" s="12">
        <f t="shared" si="9"/>
        <v>-2.3890728609220665E-6</v>
      </c>
      <c r="K73" s="39">
        <f t="shared" si="10"/>
        <v>9.0700000000000003E-2</v>
      </c>
      <c r="L73" s="39">
        <f t="shared" si="11"/>
        <v>1E-3</v>
      </c>
      <c r="M73" s="39">
        <f t="shared" si="12"/>
        <v>9.1700000000000004E-2</v>
      </c>
      <c r="N73" s="10">
        <f t="shared" si="13"/>
        <v>82.69923660237707</v>
      </c>
      <c r="O73" s="13">
        <f t="shared" si="3"/>
        <v>4.6322673122575874E-7</v>
      </c>
      <c r="P73" s="41">
        <f t="shared" si="14"/>
        <v>229.34934142004431</v>
      </c>
      <c r="Q73" s="42">
        <f t="shared" si="4"/>
        <v>1.2846641649861846E-6</v>
      </c>
      <c r="R73" s="10">
        <v>10112.719999999999</v>
      </c>
      <c r="S73" s="10">
        <v>81251.59</v>
      </c>
      <c r="T73" s="10">
        <v>0</v>
      </c>
      <c r="U73" s="10"/>
      <c r="V73" s="10">
        <v>917.25</v>
      </c>
      <c r="W73" s="10">
        <v>91.49</v>
      </c>
      <c r="X73" s="10">
        <f t="shared" si="5"/>
        <v>921.49239620571211</v>
      </c>
      <c r="Y73" s="10">
        <f t="shared" si="6"/>
        <v>82.69923660237707</v>
      </c>
      <c r="Z73" s="10">
        <f t="shared" si="7"/>
        <v>229.34934142004431</v>
      </c>
      <c r="AA73" s="10"/>
      <c r="AB73" s="10"/>
      <c r="AC73" s="10"/>
      <c r="AD73" s="10"/>
      <c r="AE73" s="10"/>
      <c r="AF73" s="10"/>
      <c r="AG73" s="10"/>
      <c r="AH73" s="10"/>
      <c r="AI73" s="10"/>
    </row>
    <row r="74" spans="1:35" x14ac:dyDescent="0.4">
      <c r="A74" s="3">
        <v>6558</v>
      </c>
      <c r="B74" s="3" t="s">
        <v>156</v>
      </c>
      <c r="C74" s="3" t="s">
        <v>30</v>
      </c>
      <c r="D74" s="9" t="s">
        <v>157</v>
      </c>
      <c r="E74" s="10">
        <f t="shared" si="0"/>
        <v>6813.7192187580395</v>
      </c>
      <c r="F74" s="11">
        <f t="shared" si="1"/>
        <v>3.8165973603493871E-5</v>
      </c>
      <c r="G74" s="10">
        <f t="shared" si="8"/>
        <v>1763.445681703789</v>
      </c>
      <c r="H74" s="11">
        <f t="shared" si="2"/>
        <v>9.8776628707881689E-6</v>
      </c>
      <c r="I74" s="11">
        <v>3.8933648619819457E-5</v>
      </c>
      <c r="J74" s="12">
        <f t="shared" si="9"/>
        <v>-7.6767501632558536E-7</v>
      </c>
      <c r="K74" s="39">
        <f t="shared" si="10"/>
        <v>9.0700000000000003E-2</v>
      </c>
      <c r="L74" s="39">
        <f t="shared" si="11"/>
        <v>1E-3</v>
      </c>
      <c r="M74" s="39">
        <f t="shared" si="12"/>
        <v>9.1700000000000004E-2</v>
      </c>
      <c r="N74" s="10">
        <f t="shared" si="13"/>
        <v>67.585768070387289</v>
      </c>
      <c r="O74" s="13">
        <f t="shared" si="3"/>
        <v>3.7857102080828482E-7</v>
      </c>
      <c r="P74" s="41">
        <f t="shared" si="14"/>
        <v>1695.8599136334017</v>
      </c>
      <c r="Q74" s="42">
        <f t="shared" si="4"/>
        <v>9.4990918499798839E-6</v>
      </c>
      <c r="R74" s="10">
        <v>74778</v>
      </c>
      <c r="S74" s="10">
        <v>0</v>
      </c>
      <c r="T74" s="10">
        <v>0</v>
      </c>
      <c r="U74" s="10"/>
      <c r="V74" s="10">
        <v>6782.35</v>
      </c>
      <c r="W74" s="10">
        <v>74.77</v>
      </c>
      <c r="X74" s="10">
        <f t="shared" si="5"/>
        <v>6813.7192187580395</v>
      </c>
      <c r="Y74" s="10">
        <f t="shared" si="6"/>
        <v>67.585768070387289</v>
      </c>
      <c r="Z74" s="10">
        <f t="shared" si="7"/>
        <v>1695.8599136334017</v>
      </c>
      <c r="AA74" s="10"/>
      <c r="AB74" s="10"/>
      <c r="AC74" s="10"/>
      <c r="AD74" s="10"/>
      <c r="AE74" s="10"/>
      <c r="AF74" s="10"/>
      <c r="AG74" s="10"/>
      <c r="AH74" s="10"/>
      <c r="AI74" s="10"/>
    </row>
    <row r="75" spans="1:35" x14ac:dyDescent="0.4">
      <c r="A75" s="3">
        <v>6607</v>
      </c>
      <c r="B75" s="3" t="s">
        <v>158</v>
      </c>
      <c r="C75" s="3" t="s">
        <v>30</v>
      </c>
      <c r="D75" s="9" t="s">
        <v>159</v>
      </c>
      <c r="E75" s="10">
        <f t="shared" ref="E75:E138" si="15">X75</f>
        <v>7570.5133719177284</v>
      </c>
      <c r="F75" s="11">
        <f t="shared" ref="F75:F138" si="16">E75/($E$582+$G$582)</f>
        <v>4.2405036697443307E-5</v>
      </c>
      <c r="G75" s="10">
        <f t="shared" si="8"/>
        <v>1974.3561322328612</v>
      </c>
      <c r="H75" s="11">
        <f t="shared" ref="H75:H138" si="17">G75/($E$582+$G$582)</f>
        <v>1.1059044496469657E-5</v>
      </c>
      <c r="I75" s="11">
        <v>8.0409070968251114E-5</v>
      </c>
      <c r="J75" s="12">
        <f t="shared" si="9"/>
        <v>-3.8004034270807808E-5</v>
      </c>
      <c r="K75" s="39">
        <f t="shared" si="10"/>
        <v>9.0700000000000003E-2</v>
      </c>
      <c r="L75" s="39">
        <f t="shared" si="11"/>
        <v>1E-3</v>
      </c>
      <c r="M75" s="39">
        <f t="shared" si="12"/>
        <v>9.1700000000000004E-2</v>
      </c>
      <c r="N75" s="10">
        <f t="shared" si="13"/>
        <v>90.138461842704572</v>
      </c>
      <c r="O75" s="13">
        <f t="shared" ref="O75:O138" si="18">N75/($E$582+$G$582)</f>
        <v>5.0489637815971867E-7</v>
      </c>
      <c r="P75" s="41">
        <f t="shared" si="14"/>
        <v>1884.2176703901566</v>
      </c>
      <c r="Q75" s="42">
        <f t="shared" ref="Q75:Q138" si="19">P75/($E$582+$G$582)</f>
        <v>1.0554148118309939E-5</v>
      </c>
      <c r="R75" s="10">
        <v>83082.990000000005</v>
      </c>
      <c r="S75" s="10">
        <v>16631</v>
      </c>
      <c r="T75" s="10">
        <v>0</v>
      </c>
      <c r="U75" s="10"/>
      <c r="V75" s="10">
        <v>7535.66</v>
      </c>
      <c r="W75" s="10">
        <v>99.72</v>
      </c>
      <c r="X75" s="10">
        <f t="shared" ref="X75:X138" si="20">V75/$V$582*$X$583</f>
        <v>7570.5133719177284</v>
      </c>
      <c r="Y75" s="10">
        <f t="shared" ref="Y75:Y138" si="21">W75/$W$582*$Y$583</f>
        <v>90.138461842704572</v>
      </c>
      <c r="Z75" s="10">
        <f t="shared" ref="Z75:Z138" si="22">V75/$V$582*$Z$583</f>
        <v>1884.2176703901566</v>
      </c>
      <c r="AA75" s="10"/>
      <c r="AB75" s="10"/>
      <c r="AC75" s="10"/>
      <c r="AD75" s="10"/>
      <c r="AE75" s="10"/>
      <c r="AF75" s="10"/>
      <c r="AG75" s="10"/>
      <c r="AH75" s="10"/>
      <c r="AI75" s="10"/>
    </row>
    <row r="76" spans="1:35" x14ac:dyDescent="0.4">
      <c r="A76" s="3">
        <v>6536</v>
      </c>
      <c r="B76" s="3" t="s">
        <v>160</v>
      </c>
      <c r="C76" s="3" t="s">
        <v>30</v>
      </c>
      <c r="D76" s="9" t="s">
        <v>161</v>
      </c>
      <c r="E76" s="10">
        <f t="shared" si="15"/>
        <v>44664.517938126111</v>
      </c>
      <c r="F76" s="11">
        <f t="shared" si="16"/>
        <v>2.501812531321205E-4</v>
      </c>
      <c r="G76" s="10">
        <f t="shared" ref="G76:G139" si="23">Y76+Z76</f>
        <v>11606.294853031124</v>
      </c>
      <c r="H76" s="11">
        <f t="shared" si="17"/>
        <v>6.5010830175636964E-5</v>
      </c>
      <c r="I76" s="11">
        <v>2.6029594252537444E-4</v>
      </c>
      <c r="J76" s="12">
        <f t="shared" ref="J76:J139" si="24">F76-I76</f>
        <v>-1.0114689393253941E-5</v>
      </c>
      <c r="K76" s="39">
        <f t="shared" ref="K76:K139" si="25">IF(OR($C76="City",$C76="County",$C76="Other Local Government",$C76="Consolidated Government"),0.0907,IF(OR($C76="School District"),0.088,IF(OR($C76="State Agency",$C76="University"),0.0917,)))</f>
        <v>9.0700000000000003E-2</v>
      </c>
      <c r="L76" s="39">
        <f t="shared" ref="L76:L139" si="26">IF(OR($C76="City",$C76="County",$C76="Other Local Government",$C76="Consolidated Government"),0.001,IF(OR($C76="School District"),0.0037,IF(OR($C76="State Agency",$C76="University"),0,)))</f>
        <v>1E-3</v>
      </c>
      <c r="M76" s="39">
        <f t="shared" ref="M76:M139" si="27">K76+L76</f>
        <v>9.1700000000000004E-2</v>
      </c>
      <c r="N76" s="10">
        <f t="shared" ref="N76:N139" si="28">Y76</f>
        <v>489.78665813747961</v>
      </c>
      <c r="O76" s="13">
        <f t="shared" si="18"/>
        <v>2.7434627206763291E-6</v>
      </c>
      <c r="P76" s="41">
        <f t="shared" ref="P76:P139" si="29">Z76</f>
        <v>11116.508194893644</v>
      </c>
      <c r="Q76" s="42">
        <f t="shared" si="19"/>
        <v>6.226736745496063E-5</v>
      </c>
      <c r="R76" s="10">
        <v>490173.92</v>
      </c>
      <c r="S76" s="10">
        <v>51417.599999999999</v>
      </c>
      <c r="T76" s="10">
        <v>0</v>
      </c>
      <c r="U76" s="10"/>
      <c r="V76" s="10">
        <v>44458.89</v>
      </c>
      <c r="W76" s="10">
        <v>541.85</v>
      </c>
      <c r="X76" s="10">
        <f t="shared" si="20"/>
        <v>44664.517938126111</v>
      </c>
      <c r="Y76" s="10">
        <f t="shared" si="21"/>
        <v>489.78665813747961</v>
      </c>
      <c r="Z76" s="10">
        <f t="shared" si="22"/>
        <v>11116.508194893644</v>
      </c>
      <c r="AA76" s="10"/>
      <c r="AB76" s="10"/>
      <c r="AC76" s="10"/>
      <c r="AD76" s="10"/>
      <c r="AE76" s="10"/>
      <c r="AF76" s="10"/>
      <c r="AG76" s="10"/>
      <c r="AH76" s="10"/>
      <c r="AI76" s="10"/>
    </row>
    <row r="77" spans="1:35" x14ac:dyDescent="0.4">
      <c r="A77" s="3">
        <v>6382</v>
      </c>
      <c r="B77" s="3" t="s">
        <v>162</v>
      </c>
      <c r="C77" s="3" t="s">
        <v>30</v>
      </c>
      <c r="D77" s="9" t="s">
        <v>163</v>
      </c>
      <c r="E77" s="10">
        <f t="shared" si="15"/>
        <v>31502.512274922534</v>
      </c>
      <c r="F77" s="11">
        <f t="shared" si="16"/>
        <v>1.7645635420644569E-4</v>
      </c>
      <c r="G77" s="10">
        <f t="shared" si="23"/>
        <v>8219.6955141983035</v>
      </c>
      <c r="H77" s="11">
        <f t="shared" si="17"/>
        <v>4.6041328084081355E-5</v>
      </c>
      <c r="I77" s="11">
        <v>1.6494341989086144E-4</v>
      </c>
      <c r="J77" s="12">
        <f t="shared" si="24"/>
        <v>1.1512934315584245E-5</v>
      </c>
      <c r="K77" s="39">
        <f t="shared" si="25"/>
        <v>9.0700000000000003E-2</v>
      </c>
      <c r="L77" s="39">
        <f t="shared" si="26"/>
        <v>1E-3</v>
      </c>
      <c r="M77" s="39">
        <f t="shared" si="27"/>
        <v>9.1700000000000004E-2</v>
      </c>
      <c r="N77" s="10">
        <f t="shared" si="28"/>
        <v>379.0660384913416</v>
      </c>
      <c r="O77" s="13">
        <f t="shared" si="18"/>
        <v>2.1232786316191296E-6</v>
      </c>
      <c r="P77" s="41">
        <f t="shared" si="29"/>
        <v>7840.6294757069627</v>
      </c>
      <c r="Q77" s="42">
        <f t="shared" si="19"/>
        <v>4.3918049452462235E-5</v>
      </c>
      <c r="R77" s="10">
        <v>345727.2</v>
      </c>
      <c r="S77" s="10">
        <v>73640.27</v>
      </c>
      <c r="T77" s="10">
        <v>0</v>
      </c>
      <c r="U77" s="10"/>
      <c r="V77" s="10">
        <v>31357.48</v>
      </c>
      <c r="W77" s="10">
        <v>419.36</v>
      </c>
      <c r="X77" s="10">
        <f t="shared" si="20"/>
        <v>31502.512274922534</v>
      </c>
      <c r="Y77" s="10">
        <f t="shared" si="21"/>
        <v>379.0660384913416</v>
      </c>
      <c r="Z77" s="10">
        <f t="shared" si="22"/>
        <v>7840.6294757069627</v>
      </c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:35" x14ac:dyDescent="0.4">
      <c r="A78" s="3">
        <v>6537</v>
      </c>
      <c r="B78" s="3" t="s">
        <v>164</v>
      </c>
      <c r="C78" s="3" t="s">
        <v>30</v>
      </c>
      <c r="D78" s="9" t="s">
        <v>165</v>
      </c>
      <c r="E78" s="10">
        <f t="shared" si="15"/>
        <v>12537.852165340742</v>
      </c>
      <c r="F78" s="11">
        <f t="shared" si="16"/>
        <v>7.0228801543443197E-5</v>
      </c>
      <c r="G78" s="10">
        <f t="shared" si="23"/>
        <v>3296.6526774334461</v>
      </c>
      <c r="H78" s="11">
        <f t="shared" si="17"/>
        <v>1.8465680053330103E-5</v>
      </c>
      <c r="I78" s="11">
        <v>6.9654997756853017E-5</v>
      </c>
      <c r="J78" s="12">
        <f t="shared" si="24"/>
        <v>5.7380378659017983E-7</v>
      </c>
      <c r="K78" s="39">
        <f t="shared" si="25"/>
        <v>9.0700000000000003E-2</v>
      </c>
      <c r="L78" s="39">
        <f t="shared" si="26"/>
        <v>1E-3</v>
      </c>
      <c r="M78" s="39">
        <f t="shared" si="27"/>
        <v>9.1700000000000004E-2</v>
      </c>
      <c r="N78" s="10">
        <f t="shared" si="28"/>
        <v>176.11891200794781</v>
      </c>
      <c r="O78" s="13">
        <f t="shared" si="18"/>
        <v>9.8650230967348141E-7</v>
      </c>
      <c r="P78" s="41">
        <f t="shared" si="29"/>
        <v>3120.5337654254981</v>
      </c>
      <c r="Q78" s="42">
        <f t="shared" si="19"/>
        <v>1.7479177743656619E-5</v>
      </c>
      <c r="R78" s="10">
        <v>122678.04</v>
      </c>
      <c r="S78" s="10">
        <v>57157.74</v>
      </c>
      <c r="T78" s="10">
        <v>0</v>
      </c>
      <c r="U78" s="10"/>
      <c r="V78" s="10">
        <v>12480.130000000001</v>
      </c>
      <c r="W78" s="10">
        <v>194.83999999999997</v>
      </c>
      <c r="X78" s="10">
        <f t="shared" si="20"/>
        <v>12537.852165340742</v>
      </c>
      <c r="Y78" s="10">
        <f t="shared" si="21"/>
        <v>176.11891200794781</v>
      </c>
      <c r="Z78" s="10">
        <f t="shared" si="22"/>
        <v>3120.5337654254981</v>
      </c>
      <c r="AA78" s="10"/>
      <c r="AB78" s="10"/>
      <c r="AC78" s="10"/>
      <c r="AD78" s="10"/>
      <c r="AE78" s="10"/>
      <c r="AF78" s="10"/>
      <c r="AG78" s="10"/>
      <c r="AH78" s="10"/>
      <c r="AI78" s="10"/>
    </row>
    <row r="79" spans="1:35" x14ac:dyDescent="0.4">
      <c r="A79" s="3">
        <v>6605</v>
      </c>
      <c r="B79" s="3" t="s">
        <v>166</v>
      </c>
      <c r="C79" s="3" t="s">
        <v>30</v>
      </c>
      <c r="D79" s="9" t="s">
        <v>167</v>
      </c>
      <c r="E79" s="10">
        <f t="shared" si="15"/>
        <v>15758.278467087299</v>
      </c>
      <c r="F79" s="11">
        <f t="shared" si="16"/>
        <v>8.8267511575122474E-5</v>
      </c>
      <c r="G79" s="10">
        <f t="shared" si="23"/>
        <v>4090.0190729093688</v>
      </c>
      <c r="H79" s="11">
        <f t="shared" si="17"/>
        <v>2.2909596794758774E-5</v>
      </c>
      <c r="I79" s="11">
        <v>1.0275118349115674E-4</v>
      </c>
      <c r="J79" s="12">
        <f t="shared" si="24"/>
        <v>-1.4483671916034263E-5</v>
      </c>
      <c r="K79" s="39">
        <f t="shared" si="25"/>
        <v>9.0700000000000003E-2</v>
      </c>
      <c r="L79" s="39">
        <f t="shared" si="26"/>
        <v>1E-3</v>
      </c>
      <c r="M79" s="39">
        <f t="shared" si="27"/>
        <v>9.1700000000000004E-2</v>
      </c>
      <c r="N79" s="10">
        <f t="shared" si="28"/>
        <v>167.95655430197488</v>
      </c>
      <c r="O79" s="13">
        <f t="shared" si="18"/>
        <v>9.4078215027935538E-7</v>
      </c>
      <c r="P79" s="41">
        <f t="shared" si="29"/>
        <v>3922.0625186073939</v>
      </c>
      <c r="Q79" s="42">
        <f t="shared" si="19"/>
        <v>2.1968814644479418E-5</v>
      </c>
      <c r="R79" s="10">
        <v>172940.7</v>
      </c>
      <c r="S79" s="10">
        <v>12828.36</v>
      </c>
      <c r="T79" s="10">
        <v>0</v>
      </c>
      <c r="U79" s="10"/>
      <c r="V79" s="10">
        <v>15685.73</v>
      </c>
      <c r="W79" s="10">
        <v>185.81</v>
      </c>
      <c r="X79" s="10">
        <f t="shared" si="20"/>
        <v>15758.278467087299</v>
      </c>
      <c r="Y79" s="10">
        <f t="shared" si="21"/>
        <v>167.95655430197488</v>
      </c>
      <c r="Z79" s="10">
        <f t="shared" si="22"/>
        <v>3922.0625186073939</v>
      </c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5" x14ac:dyDescent="0.4">
      <c r="A80" s="3">
        <v>6410</v>
      </c>
      <c r="B80" s="3" t="s">
        <v>168</v>
      </c>
      <c r="C80" s="3" t="s">
        <v>30</v>
      </c>
      <c r="D80" s="9" t="s">
        <v>169</v>
      </c>
      <c r="E80" s="10">
        <f t="shared" si="15"/>
        <v>4980.5596600723084</v>
      </c>
      <c r="F80" s="11">
        <f t="shared" si="16"/>
        <v>2.7897819445456119E-5</v>
      </c>
      <c r="G80" s="10">
        <f t="shared" si="23"/>
        <v>1289.014649323025</v>
      </c>
      <c r="H80" s="11">
        <f t="shared" si="17"/>
        <v>7.2202122660326905E-6</v>
      </c>
      <c r="I80" s="11">
        <v>1.8837931840974754E-5</v>
      </c>
      <c r="J80" s="12">
        <f t="shared" si="24"/>
        <v>9.0598876044813652E-6</v>
      </c>
      <c r="K80" s="39">
        <f t="shared" si="25"/>
        <v>9.0700000000000003E-2</v>
      </c>
      <c r="L80" s="39">
        <f t="shared" si="26"/>
        <v>1E-3</v>
      </c>
      <c r="M80" s="39">
        <f t="shared" si="27"/>
        <v>9.1700000000000004E-2</v>
      </c>
      <c r="N80" s="10">
        <f t="shared" si="28"/>
        <v>49.408025715224937</v>
      </c>
      <c r="O80" s="13">
        <f t="shared" si="18"/>
        <v>2.7675126384085656E-7</v>
      </c>
      <c r="P80" s="41">
        <f t="shared" si="29"/>
        <v>1239.6066236078</v>
      </c>
      <c r="Q80" s="42">
        <f t="shared" si="19"/>
        <v>6.9434610021918338E-6</v>
      </c>
      <c r="R80" s="10">
        <v>54660</v>
      </c>
      <c r="S80" s="10">
        <v>0</v>
      </c>
      <c r="T80" s="10">
        <v>0</v>
      </c>
      <c r="U80" s="10"/>
      <c r="V80" s="10">
        <v>4957.63</v>
      </c>
      <c r="W80" s="10">
        <v>54.66</v>
      </c>
      <c r="X80" s="10">
        <f t="shared" si="20"/>
        <v>4980.5596600723084</v>
      </c>
      <c r="Y80" s="10">
        <f t="shared" si="21"/>
        <v>49.408025715224937</v>
      </c>
      <c r="Z80" s="10">
        <f t="shared" si="22"/>
        <v>1239.6066236078</v>
      </c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 x14ac:dyDescent="0.4">
      <c r="A81" s="3">
        <v>6542</v>
      </c>
      <c r="B81" s="3" t="s">
        <v>170</v>
      </c>
      <c r="C81" s="3" t="s">
        <v>30</v>
      </c>
      <c r="D81" s="9" t="s">
        <v>171</v>
      </c>
      <c r="E81" s="10">
        <f t="shared" si="15"/>
        <v>3437.8472713697147</v>
      </c>
      <c r="F81" s="11">
        <f t="shared" si="16"/>
        <v>1.9256559303283978E-5</v>
      </c>
      <c r="G81" s="10">
        <f t="shared" si="23"/>
        <v>917.59681970278064</v>
      </c>
      <c r="H81" s="11">
        <f t="shared" si="17"/>
        <v>5.1397738701962014E-6</v>
      </c>
      <c r="I81" s="11">
        <v>2.242899898242954E-5</v>
      </c>
      <c r="J81" s="12">
        <f t="shared" si="24"/>
        <v>-3.1724396791455626E-6</v>
      </c>
      <c r="K81" s="39">
        <f t="shared" si="25"/>
        <v>9.0700000000000003E-2</v>
      </c>
      <c r="L81" s="39">
        <f t="shared" si="26"/>
        <v>1E-3</v>
      </c>
      <c r="M81" s="39">
        <f t="shared" si="27"/>
        <v>9.1700000000000004E-2</v>
      </c>
      <c r="N81" s="10">
        <f t="shared" si="28"/>
        <v>61.954373994173402</v>
      </c>
      <c r="O81" s="13">
        <f t="shared" si="18"/>
        <v>3.4702765502474048E-7</v>
      </c>
      <c r="P81" s="41">
        <f t="shared" si="29"/>
        <v>855.64244570860728</v>
      </c>
      <c r="Q81" s="42">
        <f t="shared" si="19"/>
        <v>4.7927462151714618E-6</v>
      </c>
      <c r="R81" s="10">
        <v>37729.14</v>
      </c>
      <c r="S81" s="10">
        <v>30808.9</v>
      </c>
      <c r="T81" s="10">
        <v>0</v>
      </c>
      <c r="U81" s="10"/>
      <c r="V81" s="10">
        <v>3422.02</v>
      </c>
      <c r="W81" s="10">
        <v>68.540000000000006</v>
      </c>
      <c r="X81" s="10">
        <f t="shared" si="20"/>
        <v>3437.8472713697147</v>
      </c>
      <c r="Y81" s="10">
        <f t="shared" si="21"/>
        <v>61.954373994173402</v>
      </c>
      <c r="Z81" s="10">
        <f t="shared" si="22"/>
        <v>855.64244570860728</v>
      </c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 x14ac:dyDescent="0.4">
      <c r="A82" s="3">
        <v>6546</v>
      </c>
      <c r="B82" s="3" t="s">
        <v>172</v>
      </c>
      <c r="C82" s="3" t="s">
        <v>30</v>
      </c>
      <c r="D82" s="9" t="s">
        <v>173</v>
      </c>
      <c r="E82" s="10">
        <f t="shared" si="15"/>
        <v>1002.4350425532666</v>
      </c>
      <c r="F82" s="11">
        <f t="shared" si="16"/>
        <v>5.6149817955484832E-6</v>
      </c>
      <c r="G82" s="10">
        <f t="shared" si="23"/>
        <v>259.4381489232012</v>
      </c>
      <c r="H82" s="11">
        <f t="shared" si="17"/>
        <v>1.4532018748707739E-6</v>
      </c>
      <c r="I82" s="11">
        <v>5.3760472153732101E-6</v>
      </c>
      <c r="J82" s="12">
        <f t="shared" si="24"/>
        <v>2.3893458017527317E-7</v>
      </c>
      <c r="K82" s="39">
        <f t="shared" si="25"/>
        <v>9.0700000000000003E-2</v>
      </c>
      <c r="L82" s="39">
        <f t="shared" si="26"/>
        <v>1E-3</v>
      </c>
      <c r="M82" s="39">
        <f t="shared" si="27"/>
        <v>9.1700000000000004E-2</v>
      </c>
      <c r="N82" s="10">
        <f t="shared" si="28"/>
        <v>9.9430714026248523</v>
      </c>
      <c r="O82" s="13">
        <f t="shared" si="18"/>
        <v>5.5694546327285455E-8</v>
      </c>
      <c r="P82" s="41">
        <f t="shared" si="29"/>
        <v>249.49507752057636</v>
      </c>
      <c r="Q82" s="42">
        <f t="shared" si="19"/>
        <v>1.3975073285434886E-6</v>
      </c>
      <c r="R82" s="10">
        <v>11001.34</v>
      </c>
      <c r="S82" s="10">
        <v>0</v>
      </c>
      <c r="T82" s="10">
        <v>0</v>
      </c>
      <c r="U82" s="10"/>
      <c r="V82" s="10">
        <v>997.82</v>
      </c>
      <c r="W82" s="10">
        <v>11</v>
      </c>
      <c r="X82" s="10">
        <f t="shared" si="20"/>
        <v>1002.4350425532666</v>
      </c>
      <c r="Y82" s="10">
        <f t="shared" si="21"/>
        <v>9.9430714026248523</v>
      </c>
      <c r="Z82" s="10">
        <f t="shared" si="22"/>
        <v>249.49507752057636</v>
      </c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 x14ac:dyDescent="0.4">
      <c r="A83" s="3">
        <v>6553</v>
      </c>
      <c r="B83" s="3" t="s">
        <v>174</v>
      </c>
      <c r="C83" s="3" t="s">
        <v>30</v>
      </c>
      <c r="D83" s="9" t="s">
        <v>175</v>
      </c>
      <c r="E83" s="10">
        <f t="shared" si="15"/>
        <v>25621.085172467469</v>
      </c>
      <c r="F83" s="11">
        <f t="shared" si="16"/>
        <v>1.4351246785943998E-4</v>
      </c>
      <c r="G83" s="10">
        <f t="shared" si="23"/>
        <v>6643.2901880143881</v>
      </c>
      <c r="H83" s="11">
        <f t="shared" si="17"/>
        <v>3.7211342266363885E-5</v>
      </c>
      <c r="I83" s="11">
        <v>1.5379395032742699E-4</v>
      </c>
      <c r="J83" s="12">
        <f t="shared" si="24"/>
        <v>-1.0281482467987008E-5</v>
      </c>
      <c r="K83" s="39">
        <f t="shared" si="25"/>
        <v>9.0700000000000003E-2</v>
      </c>
      <c r="L83" s="39">
        <f t="shared" si="26"/>
        <v>1E-3</v>
      </c>
      <c r="M83" s="39">
        <f t="shared" si="27"/>
        <v>9.1700000000000004E-2</v>
      </c>
      <c r="N83" s="10">
        <f t="shared" si="28"/>
        <v>266.48335274616659</v>
      </c>
      <c r="O83" s="13">
        <f t="shared" si="18"/>
        <v>1.4926644729770021E-6</v>
      </c>
      <c r="P83" s="41">
        <f t="shared" si="29"/>
        <v>6376.8068352682212</v>
      </c>
      <c r="Q83" s="42">
        <f t="shared" si="19"/>
        <v>3.5718677793386886E-5</v>
      </c>
      <c r="R83" s="10">
        <v>281180.76</v>
      </c>
      <c r="S83" s="10">
        <v>13522.5</v>
      </c>
      <c r="T83" s="10">
        <v>0</v>
      </c>
      <c r="U83" s="10"/>
      <c r="V83" s="10">
        <v>25503.13</v>
      </c>
      <c r="W83" s="10">
        <v>294.81</v>
      </c>
      <c r="X83" s="10">
        <f t="shared" si="20"/>
        <v>25621.085172467469</v>
      </c>
      <c r="Y83" s="10">
        <f t="shared" si="21"/>
        <v>266.48335274616659</v>
      </c>
      <c r="Z83" s="10">
        <f t="shared" si="22"/>
        <v>6376.8068352682212</v>
      </c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 x14ac:dyDescent="0.4">
      <c r="A84" s="3">
        <v>6434</v>
      </c>
      <c r="B84" s="3" t="s">
        <v>176</v>
      </c>
      <c r="C84" s="3" t="s">
        <v>30</v>
      </c>
      <c r="D84" s="9" t="s">
        <v>177</v>
      </c>
      <c r="E84" s="10">
        <f t="shared" si="15"/>
        <v>9975.2845344117195</v>
      </c>
      <c r="F84" s="11">
        <f t="shared" si="16"/>
        <v>5.5874983104615342E-5</v>
      </c>
      <c r="G84" s="10">
        <f t="shared" si="23"/>
        <v>2581.7175697784546</v>
      </c>
      <c r="H84" s="11">
        <f t="shared" si="17"/>
        <v>1.4461083801131584E-5</v>
      </c>
      <c r="I84" s="11">
        <v>4.4658860675639684E-5</v>
      </c>
      <c r="J84" s="12">
        <f t="shared" si="24"/>
        <v>1.1216122428975658E-5</v>
      </c>
      <c r="K84" s="39">
        <f t="shared" si="25"/>
        <v>9.0700000000000003E-2</v>
      </c>
      <c r="L84" s="39">
        <f t="shared" si="26"/>
        <v>1E-3</v>
      </c>
      <c r="M84" s="39">
        <f t="shared" si="27"/>
        <v>9.1700000000000004E-2</v>
      </c>
      <c r="N84" s="10">
        <f t="shared" si="28"/>
        <v>98.978756235220118</v>
      </c>
      <c r="O84" s="13">
        <f t="shared" si="18"/>
        <v>5.5441389298525065E-7</v>
      </c>
      <c r="P84" s="41">
        <f t="shared" si="29"/>
        <v>2482.7388135432343</v>
      </c>
      <c r="Q84" s="42">
        <f t="shared" si="19"/>
        <v>1.3906669908146332E-5</v>
      </c>
      <c r="R84" s="10">
        <v>109474.94</v>
      </c>
      <c r="S84" s="10">
        <v>0</v>
      </c>
      <c r="T84" s="10">
        <v>0</v>
      </c>
      <c r="U84" s="10"/>
      <c r="V84" s="10">
        <v>9929.36</v>
      </c>
      <c r="W84" s="10">
        <v>109.5</v>
      </c>
      <c r="X84" s="10">
        <f t="shared" si="20"/>
        <v>9975.2845344117195</v>
      </c>
      <c r="Y84" s="10">
        <f t="shared" si="21"/>
        <v>98.978756235220118</v>
      </c>
      <c r="Z84" s="10">
        <f t="shared" si="22"/>
        <v>2482.7388135432343</v>
      </c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 s="21" customFormat="1" x14ac:dyDescent="0.4">
      <c r="A85" s="14">
        <v>12286</v>
      </c>
      <c r="B85" s="14"/>
      <c r="C85" s="14" t="s">
        <v>30</v>
      </c>
      <c r="D85" s="15" t="s">
        <v>178</v>
      </c>
      <c r="E85" s="16">
        <f>X85*(12/10)</f>
        <v>8482.6366342046458</v>
      </c>
      <c r="F85" s="17">
        <f t="shared" si="16"/>
        <v>4.751415129901629E-5</v>
      </c>
      <c r="G85" s="16">
        <f>(Y85+Z85)*(12/10)</f>
        <v>2195.4077562317902</v>
      </c>
      <c r="H85" s="17">
        <f t="shared" si="17"/>
        <v>1.2297230305965101E-5</v>
      </c>
      <c r="I85" s="17">
        <v>0</v>
      </c>
      <c r="J85" s="18">
        <f t="shared" si="24"/>
        <v>4.751415129901629E-5</v>
      </c>
      <c r="K85" s="19">
        <f t="shared" si="25"/>
        <v>9.0700000000000003E-2</v>
      </c>
      <c r="L85" s="19">
        <f t="shared" si="26"/>
        <v>1E-3</v>
      </c>
      <c r="M85" s="19">
        <f t="shared" si="27"/>
        <v>9.1700000000000004E-2</v>
      </c>
      <c r="N85" s="16">
        <f t="shared" si="28"/>
        <v>70.143849167608039</v>
      </c>
      <c r="O85" s="20">
        <f t="shared" si="18"/>
        <v>3.9289970863612278E-7</v>
      </c>
      <c r="P85" s="41">
        <f t="shared" si="29"/>
        <v>1759.362614358884</v>
      </c>
      <c r="Q85" s="42">
        <f t="shared" si="19"/>
        <v>9.8547922130014617E-6</v>
      </c>
      <c r="R85" s="16">
        <v>77578.05</v>
      </c>
      <c r="S85" s="16">
        <v>0</v>
      </c>
      <c r="T85" s="16">
        <v>0</v>
      </c>
      <c r="U85" s="16"/>
      <c r="V85" s="16">
        <v>7036.32</v>
      </c>
      <c r="W85" s="16">
        <v>77.599999999999994</v>
      </c>
      <c r="X85" s="16">
        <f t="shared" si="20"/>
        <v>7068.8638618372051</v>
      </c>
      <c r="Y85" s="16">
        <f t="shared" si="21"/>
        <v>70.143849167608039</v>
      </c>
      <c r="Z85" s="16">
        <f t="shared" si="22"/>
        <v>1759.362614358884</v>
      </c>
      <c r="AA85" s="16"/>
      <c r="AB85" s="16"/>
      <c r="AC85" s="16"/>
      <c r="AD85" s="16"/>
      <c r="AE85" s="16"/>
      <c r="AF85" s="16"/>
      <c r="AG85" s="16"/>
      <c r="AH85" s="16"/>
      <c r="AI85" s="16"/>
    </row>
    <row r="86" spans="1:35" x14ac:dyDescent="0.4">
      <c r="A86" s="3">
        <v>6562</v>
      </c>
      <c r="B86" s="3" t="s">
        <v>179</v>
      </c>
      <c r="C86" s="3" t="s">
        <v>30</v>
      </c>
      <c r="D86" s="9" t="s">
        <v>180</v>
      </c>
      <c r="E86" s="10">
        <f t="shared" si="15"/>
        <v>3071.5810431781874</v>
      </c>
      <c r="F86" s="11">
        <f t="shared" si="16"/>
        <v>1.7204976790384793E-5</v>
      </c>
      <c r="G86" s="10">
        <f t="shared" si="23"/>
        <v>817.84997828820997</v>
      </c>
      <c r="H86" s="11">
        <f t="shared" si="17"/>
        <v>4.5810576692145159E-6</v>
      </c>
      <c r="I86" s="11">
        <v>1.7963670571231051E-5</v>
      </c>
      <c r="J86" s="12">
        <f t="shared" si="24"/>
        <v>-7.5869378084625783E-7</v>
      </c>
      <c r="K86" s="39">
        <f t="shared" si="25"/>
        <v>9.0700000000000003E-2</v>
      </c>
      <c r="L86" s="39">
        <f t="shared" si="26"/>
        <v>1E-3</v>
      </c>
      <c r="M86" s="39">
        <f t="shared" si="27"/>
        <v>9.1700000000000004E-2</v>
      </c>
      <c r="N86" s="10">
        <f t="shared" si="28"/>
        <v>53.367175964633752</v>
      </c>
      <c r="O86" s="13">
        <f t="shared" si="18"/>
        <v>2.9892781956026663E-7</v>
      </c>
      <c r="P86" s="41">
        <f t="shared" si="29"/>
        <v>764.48280232357627</v>
      </c>
      <c r="Q86" s="42">
        <f t="shared" si="19"/>
        <v>4.2821298496542493E-6</v>
      </c>
      <c r="R86" s="10">
        <v>33708.01</v>
      </c>
      <c r="S86" s="10">
        <v>25360.17</v>
      </c>
      <c r="T86" s="10">
        <v>0</v>
      </c>
      <c r="U86" s="10"/>
      <c r="V86" s="10">
        <v>3057.44</v>
      </c>
      <c r="W86" s="10">
        <v>59.04</v>
      </c>
      <c r="X86" s="10">
        <f t="shared" si="20"/>
        <v>3071.5810431781874</v>
      </c>
      <c r="Y86" s="10">
        <f t="shared" si="21"/>
        <v>53.367175964633752</v>
      </c>
      <c r="Z86" s="10">
        <f t="shared" si="22"/>
        <v>764.48280232357627</v>
      </c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 x14ac:dyDescent="0.4">
      <c r="A87" s="3">
        <v>6601</v>
      </c>
      <c r="B87" s="3" t="s">
        <v>181</v>
      </c>
      <c r="C87" s="3" t="s">
        <v>30</v>
      </c>
      <c r="D87" s="9" t="s">
        <v>182</v>
      </c>
      <c r="E87" s="10">
        <f t="shared" si="15"/>
        <v>115016.35598323245</v>
      </c>
      <c r="F87" s="11">
        <f t="shared" si="16"/>
        <v>6.4424597866335792E-4</v>
      </c>
      <c r="G87" s="10">
        <f t="shared" si="23"/>
        <v>29773.14222871801</v>
      </c>
      <c r="H87" s="11">
        <f t="shared" si="17"/>
        <v>1.6676956063379456E-4</v>
      </c>
      <c r="I87" s="11">
        <v>6.3830828679533604E-4</v>
      </c>
      <c r="J87" s="12">
        <f t="shared" si="24"/>
        <v>5.9376918680218794E-6</v>
      </c>
      <c r="K87" s="39">
        <f t="shared" si="25"/>
        <v>9.0700000000000003E-2</v>
      </c>
      <c r="L87" s="39">
        <f t="shared" si="26"/>
        <v>1E-3</v>
      </c>
      <c r="M87" s="39">
        <f t="shared" si="27"/>
        <v>9.1700000000000004E-2</v>
      </c>
      <c r="N87" s="10">
        <f t="shared" si="28"/>
        <v>1146.8338555787504</v>
      </c>
      <c r="O87" s="13">
        <f t="shared" si="18"/>
        <v>6.4238089733891037E-6</v>
      </c>
      <c r="P87" s="41">
        <f t="shared" si="29"/>
        <v>28626.308373139262</v>
      </c>
      <c r="Q87" s="42">
        <f t="shared" si="19"/>
        <v>1.6034575166040546E-4</v>
      </c>
      <c r="R87" s="10">
        <v>1262258.1200000001</v>
      </c>
      <c r="S87" s="10">
        <v>6468.44</v>
      </c>
      <c r="T87" s="10">
        <v>0</v>
      </c>
      <c r="U87" s="10"/>
      <c r="V87" s="10">
        <v>114486.84</v>
      </c>
      <c r="W87" s="10">
        <v>1268.74</v>
      </c>
      <c r="X87" s="10">
        <f t="shared" si="20"/>
        <v>115016.35598323245</v>
      </c>
      <c r="Y87" s="10">
        <f t="shared" si="21"/>
        <v>1146.8338555787504</v>
      </c>
      <c r="Z87" s="10">
        <f t="shared" si="22"/>
        <v>28626.308373139262</v>
      </c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 x14ac:dyDescent="0.4">
      <c r="A88" s="3">
        <v>6564</v>
      </c>
      <c r="B88" s="3" t="s">
        <v>183</v>
      </c>
      <c r="C88" s="3" t="s">
        <v>30</v>
      </c>
      <c r="D88" s="9" t="s">
        <v>184</v>
      </c>
      <c r="E88" s="10">
        <f t="shared" si="15"/>
        <v>8337.8359963908388</v>
      </c>
      <c r="F88" s="11">
        <f t="shared" si="16"/>
        <v>4.6703073362996183E-5</v>
      </c>
      <c r="G88" s="10">
        <f t="shared" si="23"/>
        <v>2157.8589280560491</v>
      </c>
      <c r="H88" s="11">
        <f t="shared" si="17"/>
        <v>1.2086906466812438E-5</v>
      </c>
      <c r="I88" s="11">
        <v>4.7542543715642733E-5</v>
      </c>
      <c r="J88" s="12">
        <f t="shared" si="24"/>
        <v>-8.3947035264655062E-7</v>
      </c>
      <c r="K88" s="39">
        <f t="shared" si="25"/>
        <v>9.0700000000000003E-2</v>
      </c>
      <c r="L88" s="39">
        <f t="shared" si="26"/>
        <v>1E-3</v>
      </c>
      <c r="M88" s="39">
        <f t="shared" si="27"/>
        <v>9.1700000000000004E-2</v>
      </c>
      <c r="N88" s="10">
        <f t="shared" si="28"/>
        <v>82.663079979094775</v>
      </c>
      <c r="O88" s="13">
        <f t="shared" si="18"/>
        <v>4.6302420560275032E-7</v>
      </c>
      <c r="P88" s="41">
        <f t="shared" si="29"/>
        <v>2075.1958480769545</v>
      </c>
      <c r="Q88" s="42">
        <f t="shared" si="19"/>
        <v>1.1623882261209689E-5</v>
      </c>
      <c r="R88" s="10">
        <v>91404.26</v>
      </c>
      <c r="S88" s="10">
        <v>0</v>
      </c>
      <c r="T88" s="10">
        <v>0</v>
      </c>
      <c r="U88" s="10"/>
      <c r="V88" s="10">
        <v>8299.4499999999989</v>
      </c>
      <c r="W88" s="10">
        <v>91.449999999999989</v>
      </c>
      <c r="X88" s="10">
        <f t="shared" si="20"/>
        <v>8337.8359963908388</v>
      </c>
      <c r="Y88" s="10">
        <f t="shared" si="21"/>
        <v>82.663079979094775</v>
      </c>
      <c r="Z88" s="10">
        <f t="shared" si="22"/>
        <v>2075.1958480769545</v>
      </c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 x14ac:dyDescent="0.4">
      <c r="A89" s="3">
        <v>6554</v>
      </c>
      <c r="B89" s="3" t="s">
        <v>185</v>
      </c>
      <c r="C89" s="3" t="s">
        <v>30</v>
      </c>
      <c r="D89" s="9" t="s">
        <v>186</v>
      </c>
      <c r="E89" s="10">
        <f t="shared" si="15"/>
        <v>4292.4115417261764</v>
      </c>
      <c r="F89" s="11">
        <f t="shared" si="16"/>
        <v>2.4043266289260811E-5</v>
      </c>
      <c r="G89" s="10">
        <f t="shared" si="23"/>
        <v>1110.9175744016879</v>
      </c>
      <c r="H89" s="11">
        <f t="shared" si="17"/>
        <v>6.2226295887784645E-6</v>
      </c>
      <c r="I89" s="11">
        <v>2.3434399442634801E-5</v>
      </c>
      <c r="J89" s="12">
        <f t="shared" si="24"/>
        <v>6.0886684662600946E-7</v>
      </c>
      <c r="K89" s="39">
        <f t="shared" si="25"/>
        <v>9.0700000000000003E-2</v>
      </c>
      <c r="L89" s="39">
        <f t="shared" si="26"/>
        <v>1E-3</v>
      </c>
      <c r="M89" s="39">
        <f t="shared" si="27"/>
        <v>9.1700000000000004E-2</v>
      </c>
      <c r="N89" s="10">
        <f t="shared" si="28"/>
        <v>42.58346307069607</v>
      </c>
      <c r="O89" s="13">
        <f t="shared" si="18"/>
        <v>2.3852455249803795E-7</v>
      </c>
      <c r="P89" s="41">
        <f t="shared" si="29"/>
        <v>1068.3341113309918</v>
      </c>
      <c r="Q89" s="42">
        <f t="shared" si="19"/>
        <v>5.9841050362804264E-6</v>
      </c>
      <c r="R89" s="10">
        <v>47107.519999999997</v>
      </c>
      <c r="S89" s="10">
        <v>0</v>
      </c>
      <c r="T89" s="10">
        <v>0</v>
      </c>
      <c r="U89" s="10"/>
      <c r="V89" s="10">
        <v>4272.6499999999996</v>
      </c>
      <c r="W89" s="10">
        <v>47.11</v>
      </c>
      <c r="X89" s="10">
        <f t="shared" si="20"/>
        <v>4292.4115417261764</v>
      </c>
      <c r="Y89" s="10">
        <f t="shared" si="21"/>
        <v>42.58346307069607</v>
      </c>
      <c r="Z89" s="10">
        <f t="shared" si="22"/>
        <v>1068.3341113309918</v>
      </c>
      <c r="AA89" s="10"/>
      <c r="AB89" s="10"/>
      <c r="AC89" s="10"/>
      <c r="AD89" s="10"/>
      <c r="AE89" s="10"/>
      <c r="AF89" s="10"/>
      <c r="AG89" s="10"/>
      <c r="AH89" s="10"/>
      <c r="AI89" s="10"/>
    </row>
    <row r="90" spans="1:35" x14ac:dyDescent="0.4">
      <c r="A90" s="3">
        <v>6390</v>
      </c>
      <c r="B90" s="3" t="s">
        <v>187</v>
      </c>
      <c r="C90" s="3" t="s">
        <v>30</v>
      </c>
      <c r="D90" s="9" t="s">
        <v>188</v>
      </c>
      <c r="E90" s="10">
        <f t="shared" si="15"/>
        <v>2574.2916061415808</v>
      </c>
      <c r="F90" s="11">
        <f t="shared" si="16"/>
        <v>1.4419488436977865E-5</v>
      </c>
      <c r="G90" s="10">
        <f t="shared" si="23"/>
        <v>671.50932448942808</v>
      </c>
      <c r="H90" s="11">
        <f t="shared" si="17"/>
        <v>3.76135357653246E-6</v>
      </c>
      <c r="I90" s="11">
        <v>1.4895421263171001E-5</v>
      </c>
      <c r="J90" s="12">
        <f t="shared" si="24"/>
        <v>-4.7593282619313562E-7</v>
      </c>
      <c r="K90" s="39">
        <f t="shared" si="25"/>
        <v>9.0700000000000003E-2</v>
      </c>
      <c r="L90" s="39">
        <f t="shared" si="26"/>
        <v>1E-3</v>
      </c>
      <c r="M90" s="39">
        <f t="shared" si="27"/>
        <v>9.1700000000000004E-2</v>
      </c>
      <c r="N90" s="10">
        <f t="shared" si="28"/>
        <v>30.796403880675335</v>
      </c>
      <c r="O90" s="13">
        <f t="shared" si="18"/>
        <v>1.7250119939732865E-7</v>
      </c>
      <c r="P90" s="41">
        <f t="shared" si="29"/>
        <v>640.71292060875271</v>
      </c>
      <c r="Q90" s="42">
        <f t="shared" si="19"/>
        <v>3.588852377135131E-6</v>
      </c>
      <c r="R90" s="10">
        <v>28251.85</v>
      </c>
      <c r="S90" s="10">
        <v>5819</v>
      </c>
      <c r="T90" s="10">
        <v>0</v>
      </c>
      <c r="U90" s="10"/>
      <c r="V90" s="10">
        <v>2562.44</v>
      </c>
      <c r="W90" s="10">
        <v>34.07</v>
      </c>
      <c r="X90" s="10">
        <f t="shared" si="20"/>
        <v>2574.2916061415808</v>
      </c>
      <c r="Y90" s="10">
        <f t="shared" si="21"/>
        <v>30.796403880675335</v>
      </c>
      <c r="Z90" s="10">
        <f t="shared" si="22"/>
        <v>640.71292060875271</v>
      </c>
      <c r="AA90" s="10"/>
      <c r="AB90" s="10"/>
      <c r="AC90" s="10"/>
      <c r="AD90" s="10"/>
      <c r="AE90" s="10"/>
      <c r="AF90" s="10"/>
      <c r="AG90" s="10"/>
      <c r="AH90" s="10"/>
      <c r="AI90" s="10"/>
    </row>
    <row r="91" spans="1:35" x14ac:dyDescent="0.4">
      <c r="A91" s="3">
        <v>6556</v>
      </c>
      <c r="B91" s="3" t="s">
        <v>189</v>
      </c>
      <c r="C91" s="3" t="s">
        <v>30</v>
      </c>
      <c r="D91" s="9" t="s">
        <v>190</v>
      </c>
      <c r="E91" s="10">
        <f t="shared" si="15"/>
        <v>5885.1241229162688</v>
      </c>
      <c r="F91" s="11">
        <f t="shared" si="16"/>
        <v>3.2964594624057321E-5</v>
      </c>
      <c r="G91" s="10">
        <f t="shared" si="23"/>
        <v>1536.3509806567786</v>
      </c>
      <c r="H91" s="11">
        <f t="shared" si="17"/>
        <v>8.605627718269316E-6</v>
      </c>
      <c r="I91" s="11">
        <v>3.8172357736371857E-5</v>
      </c>
      <c r="J91" s="12">
        <f t="shared" si="24"/>
        <v>-5.2077631123145359E-6</v>
      </c>
      <c r="K91" s="39">
        <f t="shared" si="25"/>
        <v>9.0700000000000003E-2</v>
      </c>
      <c r="L91" s="39">
        <f t="shared" si="26"/>
        <v>1E-3</v>
      </c>
      <c r="M91" s="39">
        <f t="shared" si="27"/>
        <v>9.1700000000000004E-2</v>
      </c>
      <c r="N91" s="10">
        <f t="shared" si="28"/>
        <v>71.60819241054007</v>
      </c>
      <c r="O91" s="13">
        <f t="shared" si="18"/>
        <v>4.0110199636795942E-7</v>
      </c>
      <c r="P91" s="41">
        <f t="shared" si="29"/>
        <v>1464.7427882462384</v>
      </c>
      <c r="Q91" s="42">
        <f t="shared" si="19"/>
        <v>8.2045257219013553E-6</v>
      </c>
      <c r="R91" s="10">
        <v>64587</v>
      </c>
      <c r="S91" s="10">
        <v>14624.25</v>
      </c>
      <c r="T91" s="10">
        <v>0</v>
      </c>
      <c r="U91" s="10"/>
      <c r="V91" s="10">
        <v>5858.03</v>
      </c>
      <c r="W91" s="10">
        <v>79.22</v>
      </c>
      <c r="X91" s="10">
        <f t="shared" si="20"/>
        <v>5885.1241229162688</v>
      </c>
      <c r="Y91" s="10">
        <f t="shared" si="21"/>
        <v>71.60819241054007</v>
      </c>
      <c r="Z91" s="10">
        <f t="shared" si="22"/>
        <v>1464.7427882462384</v>
      </c>
      <c r="AA91" s="10"/>
      <c r="AB91" s="10"/>
      <c r="AC91" s="10"/>
      <c r="AD91" s="10"/>
      <c r="AE91" s="10"/>
      <c r="AF91" s="10"/>
      <c r="AG91" s="10"/>
      <c r="AH91" s="10"/>
      <c r="AI91" s="10"/>
    </row>
    <row r="92" spans="1:35" x14ac:dyDescent="0.4">
      <c r="A92" s="3">
        <v>6575</v>
      </c>
      <c r="B92" s="3" t="s">
        <v>191</v>
      </c>
      <c r="C92" s="3" t="s">
        <v>30</v>
      </c>
      <c r="D92" s="9" t="s">
        <v>192</v>
      </c>
      <c r="E92" s="10">
        <f t="shared" si="15"/>
        <v>39592.657946664127</v>
      </c>
      <c r="F92" s="11">
        <f t="shared" si="16"/>
        <v>2.2177202927947724E-4</v>
      </c>
      <c r="G92" s="10">
        <f t="shared" si="23"/>
        <v>10247.001554733579</v>
      </c>
      <c r="H92" s="11">
        <f t="shared" si="17"/>
        <v>5.7396963141109175E-5</v>
      </c>
      <c r="I92" s="11">
        <v>2.0996505701930971E-4</v>
      </c>
      <c r="J92" s="12">
        <f t="shared" si="24"/>
        <v>1.1806972260167532E-5</v>
      </c>
      <c r="K92" s="39">
        <f t="shared" si="25"/>
        <v>9.0700000000000003E-2</v>
      </c>
      <c r="L92" s="39">
        <f t="shared" si="26"/>
        <v>1E-3</v>
      </c>
      <c r="M92" s="39">
        <f t="shared" si="27"/>
        <v>9.1700000000000004E-2</v>
      </c>
      <c r="N92" s="10">
        <f t="shared" si="28"/>
        <v>392.82363365024622</v>
      </c>
      <c r="O92" s="13">
        <f t="shared" si="18"/>
        <v>2.2003396311737919E-6</v>
      </c>
      <c r="P92" s="41">
        <f t="shared" si="29"/>
        <v>9854.177921083332</v>
      </c>
      <c r="Q92" s="42">
        <f t="shared" si="19"/>
        <v>5.5196623509935378E-5</v>
      </c>
      <c r="R92" s="10">
        <v>434511.89</v>
      </c>
      <c r="S92" s="10">
        <v>0</v>
      </c>
      <c r="T92" s="10">
        <v>0</v>
      </c>
      <c r="U92" s="10"/>
      <c r="V92" s="10">
        <v>39410.379999999997</v>
      </c>
      <c r="W92" s="10">
        <v>434.58</v>
      </c>
      <c r="X92" s="10">
        <f t="shared" si="20"/>
        <v>39592.657946664127</v>
      </c>
      <c r="Y92" s="10">
        <f t="shared" si="21"/>
        <v>392.82363365024622</v>
      </c>
      <c r="Z92" s="10">
        <f t="shared" si="22"/>
        <v>9854.177921083332</v>
      </c>
      <c r="AA92" s="10"/>
      <c r="AB92" s="10"/>
      <c r="AC92" s="10"/>
      <c r="AD92" s="10"/>
      <c r="AE92" s="10"/>
      <c r="AF92" s="10"/>
      <c r="AG92" s="10"/>
      <c r="AH92" s="10"/>
      <c r="AI92" s="10"/>
    </row>
    <row r="93" spans="1:35" x14ac:dyDescent="0.4">
      <c r="A93" s="3">
        <v>6573</v>
      </c>
      <c r="B93" s="3" t="s">
        <v>193</v>
      </c>
      <c r="C93" s="3" t="s">
        <v>30</v>
      </c>
      <c r="D93" s="9" t="s">
        <v>194</v>
      </c>
      <c r="E93" s="10">
        <f t="shared" si="15"/>
        <v>2289.4201056040047</v>
      </c>
      <c r="F93" s="11">
        <f t="shared" si="16"/>
        <v>1.2823825654165608E-5</v>
      </c>
      <c r="G93" s="10">
        <f t="shared" si="23"/>
        <v>623.41372541450824</v>
      </c>
      <c r="H93" s="11">
        <f t="shared" si="17"/>
        <v>3.491953663532787E-6</v>
      </c>
      <c r="I93" s="11">
        <v>1.2470815334358474E-5</v>
      </c>
      <c r="J93" s="12">
        <f t="shared" si="24"/>
        <v>3.5301031980713399E-7</v>
      </c>
      <c r="K93" s="39">
        <f t="shared" si="25"/>
        <v>9.0700000000000003E-2</v>
      </c>
      <c r="L93" s="39">
        <f t="shared" si="26"/>
        <v>1E-3</v>
      </c>
      <c r="M93" s="39">
        <f t="shared" si="27"/>
        <v>9.1700000000000004E-2</v>
      </c>
      <c r="N93" s="10">
        <f t="shared" si="28"/>
        <v>53.602194015968522</v>
      </c>
      <c r="O93" s="13">
        <f t="shared" si="18"/>
        <v>3.0024423610982069E-7</v>
      </c>
      <c r="P93" s="41">
        <f t="shared" si="29"/>
        <v>569.81153139853973</v>
      </c>
      <c r="Q93" s="42">
        <f t="shared" si="19"/>
        <v>3.1917094274229666E-6</v>
      </c>
      <c r="R93" s="10">
        <v>25125.67</v>
      </c>
      <c r="S93" s="10">
        <v>34104.699999999997</v>
      </c>
      <c r="T93" s="10">
        <v>0</v>
      </c>
      <c r="U93" s="10"/>
      <c r="V93" s="10">
        <v>2278.88</v>
      </c>
      <c r="W93" s="10">
        <v>59.3</v>
      </c>
      <c r="X93" s="10">
        <f t="shared" si="20"/>
        <v>2289.4201056040047</v>
      </c>
      <c r="Y93" s="10">
        <f t="shared" si="21"/>
        <v>53.602194015968522</v>
      </c>
      <c r="Z93" s="10">
        <f t="shared" si="22"/>
        <v>569.81153139853973</v>
      </c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:35" x14ac:dyDescent="0.4">
      <c r="A94" s="3">
        <v>6583</v>
      </c>
      <c r="B94" s="3" t="s">
        <v>195</v>
      </c>
      <c r="C94" s="3" t="s">
        <v>30</v>
      </c>
      <c r="D94" s="9" t="s">
        <v>196</v>
      </c>
      <c r="E94" s="10">
        <f t="shared" si="15"/>
        <v>4200.6088977738436</v>
      </c>
      <c r="F94" s="11">
        <f t="shared" si="16"/>
        <v>2.3529048257474298E-5</v>
      </c>
      <c r="G94" s="10">
        <f t="shared" si="23"/>
        <v>1087.155949378759</v>
      </c>
      <c r="H94" s="11">
        <f t="shared" si="17"/>
        <v>6.089532593688824E-6</v>
      </c>
      <c r="I94" s="11">
        <v>2.5191736550479709E-5</v>
      </c>
      <c r="J94" s="12">
        <f t="shared" si="24"/>
        <v>-1.6626882930054108E-6</v>
      </c>
      <c r="K94" s="39">
        <f t="shared" si="25"/>
        <v>9.0700000000000003E-2</v>
      </c>
      <c r="L94" s="39">
        <f t="shared" si="26"/>
        <v>1E-3</v>
      </c>
      <c r="M94" s="39">
        <f t="shared" si="27"/>
        <v>9.1700000000000004E-2</v>
      </c>
      <c r="N94" s="10">
        <f t="shared" si="28"/>
        <v>41.670508332818699</v>
      </c>
      <c r="O94" s="13">
        <f t="shared" si="18"/>
        <v>2.3341078051707811E-7</v>
      </c>
      <c r="P94" s="41">
        <f t="shared" si="29"/>
        <v>1045.4854410459404</v>
      </c>
      <c r="Q94" s="42">
        <f t="shared" si="19"/>
        <v>5.8561218131717469E-6</v>
      </c>
      <c r="R94" s="10">
        <v>46099.96</v>
      </c>
      <c r="S94" s="10">
        <v>0</v>
      </c>
      <c r="T94" s="10">
        <v>0</v>
      </c>
      <c r="U94" s="10"/>
      <c r="V94" s="10">
        <v>4181.2700000000004</v>
      </c>
      <c r="W94" s="10">
        <v>46.1</v>
      </c>
      <c r="X94" s="10">
        <f t="shared" si="20"/>
        <v>4200.6088977738436</v>
      </c>
      <c r="Y94" s="10">
        <f t="shared" si="21"/>
        <v>41.670508332818699</v>
      </c>
      <c r="Z94" s="10">
        <f t="shared" si="22"/>
        <v>1045.4854410459404</v>
      </c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:35" x14ac:dyDescent="0.4">
      <c r="A95" s="3">
        <v>6353</v>
      </c>
      <c r="B95" s="3" t="s">
        <v>197</v>
      </c>
      <c r="C95" s="3" t="s">
        <v>30</v>
      </c>
      <c r="D95" s="9" t="s">
        <v>198</v>
      </c>
      <c r="E95" s="10">
        <f t="shared" si="15"/>
        <v>9458.0934736423933</v>
      </c>
      <c r="F95" s="11">
        <f t="shared" si="16"/>
        <v>5.2978018944580144E-5</v>
      </c>
      <c r="G95" s="10">
        <f t="shared" si="23"/>
        <v>2470.7472944249821</v>
      </c>
      <c r="H95" s="11">
        <f t="shared" si="17"/>
        <v>1.3839501305003272E-5</v>
      </c>
      <c r="I95" s="11">
        <v>5.585126378291066E-5</v>
      </c>
      <c r="J95" s="12">
        <f t="shared" si="24"/>
        <v>-2.8732448383305157E-6</v>
      </c>
      <c r="K95" s="39">
        <f t="shared" si="25"/>
        <v>9.0700000000000003E-2</v>
      </c>
      <c r="L95" s="39">
        <f t="shared" si="26"/>
        <v>1E-3</v>
      </c>
      <c r="M95" s="39">
        <f t="shared" si="27"/>
        <v>9.1700000000000004E-2</v>
      </c>
      <c r="N95" s="10">
        <f t="shared" si="28"/>
        <v>116.73165826681574</v>
      </c>
      <c r="O95" s="13">
        <f t="shared" si="18"/>
        <v>6.5385397388233104E-7</v>
      </c>
      <c r="P95" s="41">
        <f t="shared" si="29"/>
        <v>2354.0156361581662</v>
      </c>
      <c r="Q95" s="42">
        <f t="shared" si="19"/>
        <v>1.3185647331120941E-5</v>
      </c>
      <c r="R95" s="10">
        <v>103798.31</v>
      </c>
      <c r="S95" s="10">
        <v>25269.75</v>
      </c>
      <c r="T95" s="10">
        <v>0</v>
      </c>
      <c r="U95" s="10"/>
      <c r="V95" s="10">
        <v>9414.5499999999993</v>
      </c>
      <c r="W95" s="10">
        <v>129.13999999999999</v>
      </c>
      <c r="X95" s="10">
        <f t="shared" si="20"/>
        <v>9458.0934736423933</v>
      </c>
      <c r="Y95" s="10">
        <f t="shared" si="21"/>
        <v>116.73165826681574</v>
      </c>
      <c r="Z95" s="10">
        <f t="shared" si="22"/>
        <v>2354.0156361581662</v>
      </c>
      <c r="AA95" s="10"/>
      <c r="AB95" s="10"/>
      <c r="AC95" s="10"/>
      <c r="AD95" s="10"/>
      <c r="AE95" s="10"/>
      <c r="AF95" s="10"/>
      <c r="AG95" s="10"/>
      <c r="AH95" s="10"/>
      <c r="AI95" s="10"/>
    </row>
    <row r="96" spans="1:35" x14ac:dyDescent="0.4">
      <c r="A96" s="3">
        <v>6584</v>
      </c>
      <c r="B96" s="3" t="s">
        <v>199</v>
      </c>
      <c r="C96" s="3" t="s">
        <v>30</v>
      </c>
      <c r="D96" s="9" t="s">
        <v>200</v>
      </c>
      <c r="E96" s="10">
        <f t="shared" si="15"/>
        <v>18492.898196979728</v>
      </c>
      <c r="F96" s="11">
        <f t="shared" si="16"/>
        <v>1.0358505271173709E-4</v>
      </c>
      <c r="G96" s="10">
        <f t="shared" si="23"/>
        <v>4786.0838207606612</v>
      </c>
      <c r="H96" s="11">
        <f t="shared" si="17"/>
        <v>2.6808493702585468E-5</v>
      </c>
      <c r="I96" s="11">
        <v>9.1226225308302868E-5</v>
      </c>
      <c r="J96" s="12">
        <f t="shared" si="24"/>
        <v>1.2358827403434225E-5</v>
      </c>
      <c r="K96" s="39">
        <f t="shared" si="25"/>
        <v>9.0700000000000003E-2</v>
      </c>
      <c r="L96" s="39">
        <f t="shared" si="26"/>
        <v>1E-3</v>
      </c>
      <c r="M96" s="39">
        <f t="shared" si="27"/>
        <v>9.1700000000000004E-2</v>
      </c>
      <c r="N96" s="10">
        <f t="shared" si="28"/>
        <v>183.40447159932569</v>
      </c>
      <c r="O96" s="13">
        <f t="shared" si="18"/>
        <v>1.0273112227096562E-6</v>
      </c>
      <c r="P96" s="41">
        <f t="shared" si="29"/>
        <v>4602.6793491613353</v>
      </c>
      <c r="Q96" s="42">
        <f t="shared" si="19"/>
        <v>2.578118247987581E-5</v>
      </c>
      <c r="R96" s="10">
        <v>202951.56</v>
      </c>
      <c r="S96" s="10">
        <v>0</v>
      </c>
      <c r="T96" s="10">
        <v>0</v>
      </c>
      <c r="U96" s="10"/>
      <c r="V96" s="10">
        <v>18407.759999999998</v>
      </c>
      <c r="W96" s="10">
        <v>202.9</v>
      </c>
      <c r="X96" s="10">
        <f t="shared" si="20"/>
        <v>18492.898196979728</v>
      </c>
      <c r="Y96" s="10">
        <f t="shared" si="21"/>
        <v>183.40447159932569</v>
      </c>
      <c r="Z96" s="10">
        <f t="shared" si="22"/>
        <v>4602.6793491613353</v>
      </c>
      <c r="AA96" s="10"/>
      <c r="AB96" s="10"/>
      <c r="AC96" s="10"/>
      <c r="AD96" s="10"/>
      <c r="AE96" s="10"/>
      <c r="AF96" s="10"/>
      <c r="AG96" s="10"/>
      <c r="AH96" s="10"/>
      <c r="AI96" s="10"/>
    </row>
    <row r="97" spans="1:35" x14ac:dyDescent="0.4">
      <c r="A97" s="3">
        <v>6366</v>
      </c>
      <c r="B97" s="3" t="s">
        <v>201</v>
      </c>
      <c r="C97" s="3" t="s">
        <v>30</v>
      </c>
      <c r="D97" s="9" t="s">
        <v>202</v>
      </c>
      <c r="E97" s="10">
        <f t="shared" si="15"/>
        <v>14886.816402122846</v>
      </c>
      <c r="F97" s="11">
        <f t="shared" si="16"/>
        <v>8.338615425762179E-5</v>
      </c>
      <c r="G97" s="10">
        <f t="shared" si="23"/>
        <v>3852.8649835164374</v>
      </c>
      <c r="H97" s="11">
        <f t="shared" si="17"/>
        <v>2.1581215564899253E-5</v>
      </c>
      <c r="I97" s="11">
        <v>7.7619529916828154E-5</v>
      </c>
      <c r="J97" s="12">
        <f t="shared" si="24"/>
        <v>5.7666243407936357E-6</v>
      </c>
      <c r="K97" s="39">
        <f t="shared" si="25"/>
        <v>9.0700000000000003E-2</v>
      </c>
      <c r="L97" s="39">
        <f t="shared" si="26"/>
        <v>1E-3</v>
      </c>
      <c r="M97" s="39">
        <f t="shared" si="27"/>
        <v>9.1700000000000004E-2</v>
      </c>
      <c r="N97" s="10">
        <f t="shared" si="28"/>
        <v>147.6998061080819</v>
      </c>
      <c r="O97" s="13">
        <f t="shared" si="18"/>
        <v>8.2731716998894943E-7</v>
      </c>
      <c r="P97" s="41">
        <f t="shared" si="29"/>
        <v>3705.1651774083557</v>
      </c>
      <c r="Q97" s="42">
        <f t="shared" si="19"/>
        <v>2.0753898394910307E-5</v>
      </c>
      <c r="R97" s="10">
        <v>163376.6</v>
      </c>
      <c r="S97" s="10">
        <v>0</v>
      </c>
      <c r="T97" s="10">
        <v>0</v>
      </c>
      <c r="U97" s="10"/>
      <c r="V97" s="10">
        <v>14818.28</v>
      </c>
      <c r="W97" s="10">
        <v>163.4</v>
      </c>
      <c r="X97" s="10">
        <f t="shared" si="20"/>
        <v>14886.816402122846</v>
      </c>
      <c r="Y97" s="10">
        <f t="shared" si="21"/>
        <v>147.6998061080819</v>
      </c>
      <c r="Z97" s="10">
        <f t="shared" si="22"/>
        <v>3705.1651774083557</v>
      </c>
      <c r="AA97" s="10"/>
      <c r="AB97" s="10"/>
      <c r="AC97" s="10"/>
      <c r="AD97" s="10"/>
      <c r="AE97" s="10"/>
      <c r="AF97" s="10"/>
      <c r="AG97" s="10"/>
      <c r="AH97" s="10"/>
      <c r="AI97" s="10"/>
    </row>
    <row r="98" spans="1:35" x14ac:dyDescent="0.4">
      <c r="A98" s="3">
        <v>6587</v>
      </c>
      <c r="B98" s="3" t="s">
        <v>203</v>
      </c>
      <c r="C98" s="3" t="s">
        <v>30</v>
      </c>
      <c r="D98" s="9" t="s">
        <v>204</v>
      </c>
      <c r="E98" s="10">
        <f t="shared" si="15"/>
        <v>7025.7051664531791</v>
      </c>
      <c r="F98" s="11">
        <f t="shared" si="16"/>
        <v>3.9353379456933046E-5</v>
      </c>
      <c r="G98" s="10">
        <f t="shared" si="23"/>
        <v>1818.3579760227101</v>
      </c>
      <c r="H98" s="11">
        <f t="shared" si="17"/>
        <v>1.0185245427127384E-5</v>
      </c>
      <c r="I98" s="11">
        <v>3.8108976792467937E-5</v>
      </c>
      <c r="J98" s="12">
        <f t="shared" si="24"/>
        <v>1.244402664465109E-6</v>
      </c>
      <c r="K98" s="39">
        <f t="shared" si="25"/>
        <v>9.0700000000000003E-2</v>
      </c>
      <c r="L98" s="39">
        <f t="shared" si="26"/>
        <v>1E-3</v>
      </c>
      <c r="M98" s="39">
        <f t="shared" si="27"/>
        <v>9.1700000000000004E-2</v>
      </c>
      <c r="N98" s="10">
        <f t="shared" si="28"/>
        <v>69.737087155682488</v>
      </c>
      <c r="O98" s="13">
        <f t="shared" si="18"/>
        <v>3.9062129537727935E-7</v>
      </c>
      <c r="P98" s="41">
        <f t="shared" si="29"/>
        <v>1748.6208888670276</v>
      </c>
      <c r="Q98" s="42">
        <f t="shared" si="19"/>
        <v>9.7946241317501033E-6</v>
      </c>
      <c r="R98" s="10">
        <v>77103.789999999994</v>
      </c>
      <c r="S98" s="10">
        <v>0</v>
      </c>
      <c r="T98" s="10">
        <v>0</v>
      </c>
      <c r="U98" s="10"/>
      <c r="V98" s="10">
        <v>6993.36</v>
      </c>
      <c r="W98" s="10">
        <v>77.150000000000006</v>
      </c>
      <c r="X98" s="10">
        <f t="shared" si="20"/>
        <v>7025.7051664531791</v>
      </c>
      <c r="Y98" s="10">
        <f t="shared" si="21"/>
        <v>69.737087155682488</v>
      </c>
      <c r="Z98" s="10">
        <f t="shared" si="22"/>
        <v>1748.6208888670276</v>
      </c>
      <c r="AA98" s="10"/>
      <c r="AB98" s="10"/>
      <c r="AC98" s="10"/>
      <c r="AD98" s="10"/>
      <c r="AE98" s="10"/>
      <c r="AF98" s="10"/>
      <c r="AG98" s="10"/>
      <c r="AH98" s="10"/>
      <c r="AI98" s="10"/>
    </row>
    <row r="99" spans="1:35" x14ac:dyDescent="0.4">
      <c r="A99" s="3">
        <v>6604</v>
      </c>
      <c r="B99" s="3" t="s">
        <v>205</v>
      </c>
      <c r="C99" s="3" t="s">
        <v>30</v>
      </c>
      <c r="D99" s="9" t="s">
        <v>206</v>
      </c>
      <c r="E99" s="10">
        <f t="shared" si="15"/>
        <v>49826.25169329979</v>
      </c>
      <c r="F99" s="11">
        <f t="shared" si="16"/>
        <v>2.7909389069808853E-4</v>
      </c>
      <c r="G99" s="10">
        <f t="shared" si="23"/>
        <v>12959.212228987359</v>
      </c>
      <c r="H99" s="11">
        <f t="shared" si="17"/>
        <v>7.2588983486724762E-5</v>
      </c>
      <c r="I99" s="11">
        <v>2.9295313877025471E-4</v>
      </c>
      <c r="J99" s="12">
        <f t="shared" si="24"/>
        <v>-1.385924807216618E-5</v>
      </c>
      <c r="K99" s="39">
        <f t="shared" si="25"/>
        <v>9.0700000000000003E-2</v>
      </c>
      <c r="L99" s="39">
        <f t="shared" si="26"/>
        <v>1E-3</v>
      </c>
      <c r="M99" s="39">
        <f t="shared" si="27"/>
        <v>9.1700000000000004E-2</v>
      </c>
      <c r="N99" s="10">
        <f t="shared" si="28"/>
        <v>558.00516711530679</v>
      </c>
      <c r="O99" s="13">
        <f t="shared" si="18"/>
        <v>3.1255779398872601E-6</v>
      </c>
      <c r="P99" s="41">
        <f t="shared" si="29"/>
        <v>12401.207061872052</v>
      </c>
      <c r="Q99" s="42">
        <f t="shared" si="19"/>
        <v>6.9463405546837495E-5</v>
      </c>
      <c r="R99" s="10">
        <v>543142.65</v>
      </c>
      <c r="S99" s="10">
        <v>70389.850000000006</v>
      </c>
      <c r="T99" s="10">
        <v>0</v>
      </c>
      <c r="U99" s="10"/>
      <c r="V99" s="10">
        <v>49596.859999999993</v>
      </c>
      <c r="W99" s="10">
        <v>617.32000000000005</v>
      </c>
      <c r="X99" s="10">
        <f t="shared" si="20"/>
        <v>49826.25169329979</v>
      </c>
      <c r="Y99" s="10">
        <f t="shared" si="21"/>
        <v>558.00516711530679</v>
      </c>
      <c r="Z99" s="10">
        <f t="shared" si="22"/>
        <v>12401.207061872052</v>
      </c>
      <c r="AA99" s="10"/>
      <c r="AB99" s="10"/>
      <c r="AC99" s="10"/>
      <c r="AD99" s="10"/>
      <c r="AE99" s="10"/>
      <c r="AF99" s="10"/>
      <c r="AG99" s="10"/>
      <c r="AH99" s="10"/>
      <c r="AI99" s="10"/>
    </row>
    <row r="100" spans="1:35" x14ac:dyDescent="0.4">
      <c r="A100" s="3">
        <v>6588</v>
      </c>
      <c r="B100" s="3" t="s">
        <v>207</v>
      </c>
      <c r="C100" s="3" t="s">
        <v>30</v>
      </c>
      <c r="D100" s="9" t="s">
        <v>208</v>
      </c>
      <c r="E100" s="10">
        <f t="shared" si="15"/>
        <v>12969.519489191021</v>
      </c>
      <c r="F100" s="11">
        <f t="shared" si="16"/>
        <v>7.2646717979184375E-5</v>
      </c>
      <c r="G100" s="10">
        <f t="shared" si="23"/>
        <v>3356.6162891955905</v>
      </c>
      <c r="H100" s="11">
        <f t="shared" si="17"/>
        <v>1.8801556767677791E-5</v>
      </c>
      <c r="I100" s="11">
        <v>7.5580306510693445E-5</v>
      </c>
      <c r="J100" s="12">
        <f t="shared" si="24"/>
        <v>-2.9335885315090704E-6</v>
      </c>
      <c r="K100" s="39">
        <f t="shared" si="25"/>
        <v>9.0700000000000003E-2</v>
      </c>
      <c r="L100" s="39">
        <f t="shared" si="26"/>
        <v>1E-3</v>
      </c>
      <c r="M100" s="39">
        <f t="shared" si="27"/>
        <v>9.1700000000000004E-2</v>
      </c>
      <c r="N100" s="10">
        <f t="shared" si="28"/>
        <v>128.64526563832445</v>
      </c>
      <c r="O100" s="13">
        <f t="shared" si="18"/>
        <v>7.2058616666356957E-7</v>
      </c>
      <c r="P100" s="41">
        <f t="shared" si="29"/>
        <v>3227.9710235572661</v>
      </c>
      <c r="Q100" s="42">
        <f t="shared" si="19"/>
        <v>1.8080970601014223E-5</v>
      </c>
      <c r="R100" s="10">
        <v>142335.13</v>
      </c>
      <c r="S100" s="10">
        <v>0</v>
      </c>
      <c r="T100" s="10">
        <v>0</v>
      </c>
      <c r="U100" s="10"/>
      <c r="V100" s="10">
        <v>12909.81</v>
      </c>
      <c r="W100" s="10">
        <v>142.32</v>
      </c>
      <c r="X100" s="10">
        <f t="shared" si="20"/>
        <v>12969.519489191021</v>
      </c>
      <c r="Y100" s="10">
        <f t="shared" si="21"/>
        <v>128.64526563832445</v>
      </c>
      <c r="Z100" s="10">
        <f t="shared" si="22"/>
        <v>3227.9710235572661</v>
      </c>
      <c r="AA100" s="10"/>
      <c r="AB100" s="10"/>
      <c r="AC100" s="10"/>
      <c r="AD100" s="10"/>
      <c r="AE100" s="10"/>
      <c r="AF100" s="10"/>
      <c r="AG100" s="10"/>
      <c r="AH100" s="10"/>
      <c r="AI100" s="10"/>
    </row>
    <row r="101" spans="1:35" x14ac:dyDescent="0.4">
      <c r="A101" s="3">
        <v>6589</v>
      </c>
      <c r="B101" s="3" t="s">
        <v>209</v>
      </c>
      <c r="C101" s="3" t="s">
        <v>30</v>
      </c>
      <c r="D101" s="9" t="s">
        <v>210</v>
      </c>
      <c r="E101" s="10">
        <f t="shared" si="15"/>
        <v>15991.451958675574</v>
      </c>
      <c r="F101" s="11">
        <f t="shared" si="16"/>
        <v>8.9573596114164383E-5</v>
      </c>
      <c r="G101" s="10">
        <f t="shared" si="23"/>
        <v>4138.7521038851773</v>
      </c>
      <c r="H101" s="11">
        <f t="shared" si="17"/>
        <v>2.3182567182021072E-5</v>
      </c>
      <c r="I101" s="11">
        <v>9.0580363296203467E-5</v>
      </c>
      <c r="J101" s="12">
        <f t="shared" si="24"/>
        <v>-1.0067671820390846E-6</v>
      </c>
      <c r="K101" s="39">
        <f t="shared" si="25"/>
        <v>9.0700000000000003E-2</v>
      </c>
      <c r="L101" s="39">
        <f t="shared" si="26"/>
        <v>1E-3</v>
      </c>
      <c r="M101" s="39">
        <f t="shared" si="27"/>
        <v>9.1700000000000004E-2</v>
      </c>
      <c r="N101" s="10">
        <f t="shared" si="28"/>
        <v>158.65526296261038</v>
      </c>
      <c r="O101" s="13">
        <f t="shared" si="18"/>
        <v>8.8868243376046753E-7</v>
      </c>
      <c r="P101" s="41">
        <f t="shared" si="29"/>
        <v>3980.0968409225666</v>
      </c>
      <c r="Q101" s="42">
        <f t="shared" si="19"/>
        <v>2.2293884748260604E-5</v>
      </c>
      <c r="R101" s="10">
        <v>175500.72</v>
      </c>
      <c r="S101" s="10">
        <v>0</v>
      </c>
      <c r="T101" s="10">
        <v>0</v>
      </c>
      <c r="U101" s="10"/>
      <c r="V101" s="10">
        <v>15917.83</v>
      </c>
      <c r="W101" s="10">
        <v>175.52</v>
      </c>
      <c r="X101" s="10">
        <f t="shared" si="20"/>
        <v>15991.451958675574</v>
      </c>
      <c r="Y101" s="10">
        <f t="shared" si="21"/>
        <v>158.65526296261038</v>
      </c>
      <c r="Z101" s="10">
        <f t="shared" si="22"/>
        <v>3980.0968409225666</v>
      </c>
      <c r="AA101" s="10"/>
      <c r="AB101" s="10"/>
      <c r="AC101" s="10"/>
      <c r="AD101" s="10"/>
      <c r="AE101" s="10"/>
      <c r="AF101" s="10"/>
      <c r="AG101" s="10"/>
      <c r="AH101" s="10"/>
      <c r="AI101" s="10"/>
    </row>
    <row r="102" spans="1:35" x14ac:dyDescent="0.4">
      <c r="A102" s="3">
        <v>6580</v>
      </c>
      <c r="B102" s="3" t="s">
        <v>211</v>
      </c>
      <c r="C102" s="3" t="s">
        <v>30</v>
      </c>
      <c r="D102" s="9" t="s">
        <v>212</v>
      </c>
      <c r="E102" s="10">
        <f t="shared" si="15"/>
        <v>14444.098201893974</v>
      </c>
      <c r="F102" s="11">
        <f t="shared" si="16"/>
        <v>8.0906338080693785E-5</v>
      </c>
      <c r="G102" s="10">
        <f t="shared" si="23"/>
        <v>3738.2571363725269</v>
      </c>
      <c r="H102" s="11">
        <f t="shared" si="17"/>
        <v>2.0939257784072907E-5</v>
      </c>
      <c r="I102" s="11">
        <v>1.0094929383712393E-4</v>
      </c>
      <c r="J102" s="12">
        <f t="shared" si="24"/>
        <v>-2.0042955756430144E-5</v>
      </c>
      <c r="K102" s="39">
        <f t="shared" si="25"/>
        <v>9.0700000000000003E-2</v>
      </c>
      <c r="L102" s="39">
        <f t="shared" si="26"/>
        <v>1E-3</v>
      </c>
      <c r="M102" s="39">
        <f t="shared" si="27"/>
        <v>9.1700000000000004E-2</v>
      </c>
      <c r="N102" s="10">
        <f t="shared" si="28"/>
        <v>143.2796589118241</v>
      </c>
      <c r="O102" s="13">
        <f t="shared" si="18"/>
        <v>8.0255841257618322E-7</v>
      </c>
      <c r="P102" s="41">
        <f t="shared" si="29"/>
        <v>3594.9774774607026</v>
      </c>
      <c r="Q102" s="42">
        <f t="shared" si="19"/>
        <v>2.0136699371496721E-5</v>
      </c>
      <c r="R102" s="10">
        <v>158516.54999999999</v>
      </c>
      <c r="S102" s="10">
        <v>0</v>
      </c>
      <c r="T102" s="10">
        <v>0</v>
      </c>
      <c r="U102" s="10"/>
      <c r="V102" s="10">
        <v>14377.6</v>
      </c>
      <c r="W102" s="10">
        <v>158.51</v>
      </c>
      <c r="X102" s="10">
        <f t="shared" si="20"/>
        <v>14444.098201893974</v>
      </c>
      <c r="Y102" s="10">
        <f t="shared" si="21"/>
        <v>143.2796589118241</v>
      </c>
      <c r="Z102" s="10">
        <f t="shared" si="22"/>
        <v>3594.9774774607026</v>
      </c>
      <c r="AA102" s="10"/>
      <c r="AB102" s="10"/>
      <c r="AC102" s="10"/>
      <c r="AD102" s="10"/>
      <c r="AE102" s="10"/>
      <c r="AF102" s="10"/>
      <c r="AG102" s="10"/>
      <c r="AH102" s="10"/>
      <c r="AI102" s="10"/>
    </row>
    <row r="103" spans="1:35" x14ac:dyDescent="0.4">
      <c r="A103" s="3">
        <v>6597</v>
      </c>
      <c r="B103" s="3" t="s">
        <v>213</v>
      </c>
      <c r="C103" s="3" t="s">
        <v>30</v>
      </c>
      <c r="D103" s="9" t="s">
        <v>214</v>
      </c>
      <c r="E103" s="10">
        <f t="shared" si="15"/>
        <v>36219.217192079093</v>
      </c>
      <c r="F103" s="11">
        <f t="shared" si="16"/>
        <v>2.0287623292232848E-4</v>
      </c>
      <c r="G103" s="10">
        <f t="shared" si="23"/>
        <v>9421.1738966346456</v>
      </c>
      <c r="H103" s="11">
        <f t="shared" si="17"/>
        <v>5.277121975660499E-5</v>
      </c>
      <c r="I103" s="11">
        <v>1.7731247792928339E-4</v>
      </c>
      <c r="J103" s="12">
        <f t="shared" si="24"/>
        <v>2.5563754993045091E-5</v>
      </c>
      <c r="K103" s="39">
        <f t="shared" si="25"/>
        <v>9.0700000000000003E-2</v>
      </c>
      <c r="L103" s="39">
        <f t="shared" si="26"/>
        <v>1E-3</v>
      </c>
      <c r="M103" s="39">
        <f t="shared" si="27"/>
        <v>9.1700000000000004E-2</v>
      </c>
      <c r="N103" s="10">
        <f t="shared" si="28"/>
        <v>406.60834627661245</v>
      </c>
      <c r="O103" s="13">
        <f t="shared" si="18"/>
        <v>2.2775525249457103E-6</v>
      </c>
      <c r="P103" s="41">
        <f t="shared" si="29"/>
        <v>9014.5655503580329</v>
      </c>
      <c r="Q103" s="42">
        <f t="shared" si="19"/>
        <v>5.0493667231659273E-5</v>
      </c>
      <c r="R103" s="10">
        <v>397491.52</v>
      </c>
      <c r="S103" s="10">
        <v>52271.12</v>
      </c>
      <c r="T103" s="10">
        <v>0</v>
      </c>
      <c r="U103" s="10"/>
      <c r="V103" s="10">
        <v>36052.47</v>
      </c>
      <c r="W103" s="10">
        <v>449.83</v>
      </c>
      <c r="X103" s="10">
        <f t="shared" si="20"/>
        <v>36219.217192079093</v>
      </c>
      <c r="Y103" s="10">
        <f t="shared" si="21"/>
        <v>406.60834627661245</v>
      </c>
      <c r="Z103" s="10">
        <f t="shared" si="22"/>
        <v>9014.5655503580329</v>
      </c>
      <c r="AA103" s="10"/>
      <c r="AB103" s="10"/>
      <c r="AC103" s="10"/>
      <c r="AD103" s="10"/>
      <c r="AE103" s="10"/>
      <c r="AF103" s="10"/>
      <c r="AG103" s="10"/>
      <c r="AH103" s="10"/>
      <c r="AI103" s="10"/>
    </row>
    <row r="104" spans="1:35" x14ac:dyDescent="0.4">
      <c r="A104" s="3">
        <v>6600</v>
      </c>
      <c r="B104" s="3" t="s">
        <v>215</v>
      </c>
      <c r="C104" s="3" t="s">
        <v>30</v>
      </c>
      <c r="D104" s="9" t="s">
        <v>216</v>
      </c>
      <c r="E104" s="10">
        <f t="shared" si="15"/>
        <v>16171.480781134078</v>
      </c>
      <c r="F104" s="11">
        <f t="shared" si="16"/>
        <v>9.0581999170589669E-5</v>
      </c>
      <c r="G104" s="10">
        <f t="shared" si="23"/>
        <v>4191.5227977455133</v>
      </c>
      <c r="H104" s="11">
        <f t="shared" si="17"/>
        <v>2.3478153901146074E-5</v>
      </c>
      <c r="I104" s="11">
        <v>1.1291791862730524E-4</v>
      </c>
      <c r="J104" s="12">
        <f t="shared" si="24"/>
        <v>-2.2335919456715567E-5</v>
      </c>
      <c r="K104" s="39">
        <f t="shared" si="25"/>
        <v>9.0700000000000003E-2</v>
      </c>
      <c r="L104" s="39">
        <f t="shared" si="26"/>
        <v>1E-3</v>
      </c>
      <c r="M104" s="39">
        <f t="shared" si="27"/>
        <v>9.1700000000000004E-2</v>
      </c>
      <c r="N104" s="10">
        <f t="shared" si="28"/>
        <v>166.61875924053081</v>
      </c>
      <c r="O104" s="13">
        <f t="shared" si="18"/>
        <v>9.3328870222804786E-7</v>
      </c>
      <c r="P104" s="41">
        <f t="shared" si="29"/>
        <v>4024.904038504983</v>
      </c>
      <c r="Q104" s="42">
        <f t="shared" si="19"/>
        <v>2.2544865198918026E-5</v>
      </c>
      <c r="R104" s="10">
        <v>177213.15</v>
      </c>
      <c r="S104" s="10">
        <v>6786</v>
      </c>
      <c r="T104" s="10">
        <v>0</v>
      </c>
      <c r="U104" s="10"/>
      <c r="V104" s="10">
        <v>16097.029999999999</v>
      </c>
      <c r="W104" s="10">
        <v>184.33</v>
      </c>
      <c r="X104" s="10">
        <f t="shared" si="20"/>
        <v>16171.480781134078</v>
      </c>
      <c r="Y104" s="10">
        <f t="shared" si="21"/>
        <v>166.61875924053081</v>
      </c>
      <c r="Z104" s="10">
        <f t="shared" si="22"/>
        <v>4024.904038504983</v>
      </c>
      <c r="AA104" s="10"/>
      <c r="AB104" s="10"/>
      <c r="AC104" s="10"/>
      <c r="AD104" s="10"/>
      <c r="AE104" s="10"/>
      <c r="AF104" s="10"/>
      <c r="AG104" s="10"/>
      <c r="AH104" s="10"/>
      <c r="AI104" s="10"/>
    </row>
    <row r="105" spans="1:35" x14ac:dyDescent="0.4">
      <c r="A105" s="3">
        <v>6591</v>
      </c>
      <c r="B105" s="3" t="s">
        <v>217</v>
      </c>
      <c r="C105" s="3" t="s">
        <v>30</v>
      </c>
      <c r="D105" s="9" t="s">
        <v>218</v>
      </c>
      <c r="E105" s="10">
        <f t="shared" si="15"/>
        <v>19969.576576194617</v>
      </c>
      <c r="F105" s="11">
        <f t="shared" si="16"/>
        <v>1.1185643376407202E-4</v>
      </c>
      <c r="G105" s="10">
        <f t="shared" si="23"/>
        <v>5168.997501815722</v>
      </c>
      <c r="H105" s="11">
        <f t="shared" si="17"/>
        <v>2.8953324297208637E-5</v>
      </c>
      <c r="I105" s="11">
        <v>1.1083012515062921E-4</v>
      </c>
      <c r="J105" s="12">
        <f t="shared" si="24"/>
        <v>1.0263086134428115E-6</v>
      </c>
      <c r="K105" s="39">
        <f t="shared" si="25"/>
        <v>9.0700000000000003E-2</v>
      </c>
      <c r="L105" s="39">
        <f t="shared" si="26"/>
        <v>1E-3</v>
      </c>
      <c r="M105" s="39">
        <f t="shared" si="27"/>
        <v>9.1700000000000004E-2</v>
      </c>
      <c r="N105" s="10">
        <f t="shared" si="28"/>
        <v>198.78911480593248</v>
      </c>
      <c r="O105" s="13">
        <f t="shared" si="18"/>
        <v>1.1134858752996922E-6</v>
      </c>
      <c r="P105" s="41">
        <f t="shared" si="29"/>
        <v>4970.2083870097895</v>
      </c>
      <c r="Q105" s="42">
        <f t="shared" si="19"/>
        <v>2.7839838421908945E-5</v>
      </c>
      <c r="R105" s="10">
        <v>219157.64</v>
      </c>
      <c r="S105" s="10">
        <v>766.17</v>
      </c>
      <c r="T105" s="10">
        <v>0</v>
      </c>
      <c r="U105" s="10"/>
      <c r="V105" s="10">
        <v>19877.64</v>
      </c>
      <c r="W105" s="10">
        <v>219.92</v>
      </c>
      <c r="X105" s="10">
        <f t="shared" si="20"/>
        <v>19969.576576194617</v>
      </c>
      <c r="Y105" s="10">
        <f t="shared" si="21"/>
        <v>198.78911480593248</v>
      </c>
      <c r="Z105" s="10">
        <f t="shared" si="22"/>
        <v>4970.2083870097895</v>
      </c>
      <c r="AA105" s="10"/>
      <c r="AB105" s="10"/>
      <c r="AC105" s="10"/>
      <c r="AD105" s="10"/>
      <c r="AE105" s="10"/>
      <c r="AF105" s="10"/>
      <c r="AG105" s="10"/>
      <c r="AH105" s="10"/>
      <c r="AI105" s="10"/>
    </row>
    <row r="106" spans="1:35" x14ac:dyDescent="0.4">
      <c r="A106" s="3">
        <v>6408</v>
      </c>
      <c r="B106" s="3" t="s">
        <v>219</v>
      </c>
      <c r="C106" s="3" t="s">
        <v>30</v>
      </c>
      <c r="D106" s="9" t="s">
        <v>220</v>
      </c>
      <c r="E106" s="10">
        <f t="shared" si="15"/>
        <v>137665.42850869286</v>
      </c>
      <c r="F106" s="11">
        <f t="shared" si="16"/>
        <v>7.7111118640050646E-4</v>
      </c>
      <c r="G106" s="10">
        <f t="shared" si="23"/>
        <v>35776.875902506021</v>
      </c>
      <c r="H106" s="11">
        <f t="shared" si="17"/>
        <v>2.0039852795099587E-4</v>
      </c>
      <c r="I106" s="11">
        <v>7.8207353692783205E-4</v>
      </c>
      <c r="J106" s="12">
        <f t="shared" si="24"/>
        <v>-1.0962350527325584E-5</v>
      </c>
      <c r="K106" s="39">
        <f t="shared" si="25"/>
        <v>9.0700000000000003E-2</v>
      </c>
      <c r="L106" s="39">
        <f t="shared" si="26"/>
        <v>1E-3</v>
      </c>
      <c r="M106" s="39">
        <f t="shared" si="27"/>
        <v>9.1700000000000004E-2</v>
      </c>
      <c r="N106" s="10">
        <f t="shared" si="28"/>
        <v>1513.4620156609903</v>
      </c>
      <c r="O106" s="13">
        <f t="shared" si="18"/>
        <v>8.4774187906933745E-6</v>
      </c>
      <c r="P106" s="41">
        <f t="shared" si="29"/>
        <v>34263.413886845032</v>
      </c>
      <c r="Q106" s="42">
        <f t="shared" si="19"/>
        <v>1.919211091603025E-4</v>
      </c>
      <c r="R106" s="10">
        <v>1510817.25</v>
      </c>
      <c r="S106" s="10">
        <v>163585.94</v>
      </c>
      <c r="T106" s="10">
        <v>0</v>
      </c>
      <c r="U106" s="10"/>
      <c r="V106" s="10">
        <v>137031.64000000001</v>
      </c>
      <c r="W106" s="10">
        <v>1674.34</v>
      </c>
      <c r="X106" s="10">
        <f t="shared" si="20"/>
        <v>137665.42850869286</v>
      </c>
      <c r="Y106" s="10">
        <f t="shared" si="21"/>
        <v>1513.4620156609903</v>
      </c>
      <c r="Z106" s="10">
        <f t="shared" si="22"/>
        <v>34263.413886845032</v>
      </c>
      <c r="AA106" s="10"/>
      <c r="AB106" s="10"/>
      <c r="AC106" s="10"/>
      <c r="AD106" s="10"/>
      <c r="AE106" s="10"/>
      <c r="AF106" s="10"/>
      <c r="AG106" s="10"/>
      <c r="AH106" s="10"/>
      <c r="AI106" s="10"/>
    </row>
    <row r="107" spans="1:35" x14ac:dyDescent="0.4">
      <c r="A107" s="3">
        <v>6356</v>
      </c>
      <c r="B107" s="3" t="s">
        <v>221</v>
      </c>
      <c r="C107" s="3" t="s">
        <v>30</v>
      </c>
      <c r="D107" s="9" t="s">
        <v>222</v>
      </c>
      <c r="E107" s="10">
        <f t="shared" si="15"/>
        <v>5663.9860403294042</v>
      </c>
      <c r="F107" s="11">
        <f t="shared" si="16"/>
        <v>3.1725924530417052E-5</v>
      </c>
      <c r="G107" s="10">
        <f t="shared" si="23"/>
        <v>1465.8913396893804</v>
      </c>
      <c r="H107" s="11">
        <f t="shared" si="17"/>
        <v>8.2109591516705981E-6</v>
      </c>
      <c r="I107" s="11">
        <v>3.0206386463195486E-5</v>
      </c>
      <c r="J107" s="12">
        <f t="shared" si="24"/>
        <v>1.5195380672215666E-6</v>
      </c>
      <c r="K107" s="39">
        <f t="shared" si="25"/>
        <v>9.0700000000000003E-2</v>
      </c>
      <c r="L107" s="39">
        <f t="shared" si="26"/>
        <v>1E-3</v>
      </c>
      <c r="M107" s="39">
        <f t="shared" si="27"/>
        <v>9.1700000000000004E-2</v>
      </c>
      <c r="N107" s="10">
        <f t="shared" si="28"/>
        <v>56.187392580650979</v>
      </c>
      <c r="O107" s="13">
        <f t="shared" si="18"/>
        <v>3.1472481815491487E-7</v>
      </c>
      <c r="P107" s="41">
        <f t="shared" si="29"/>
        <v>1409.7039471087294</v>
      </c>
      <c r="Q107" s="42">
        <f t="shared" si="19"/>
        <v>7.8962343335156828E-6</v>
      </c>
      <c r="R107" s="10">
        <v>62160</v>
      </c>
      <c r="S107" s="10">
        <v>0</v>
      </c>
      <c r="T107" s="10">
        <v>0</v>
      </c>
      <c r="U107" s="10"/>
      <c r="V107" s="10">
        <v>5637.91</v>
      </c>
      <c r="W107" s="10">
        <v>62.16</v>
      </c>
      <c r="X107" s="10">
        <f t="shared" si="20"/>
        <v>5663.9860403294042</v>
      </c>
      <c r="Y107" s="10">
        <f t="shared" si="21"/>
        <v>56.187392580650979</v>
      </c>
      <c r="Z107" s="10">
        <f t="shared" si="22"/>
        <v>1409.7039471087294</v>
      </c>
      <c r="AA107" s="10"/>
      <c r="AB107" s="10"/>
      <c r="AC107" s="10"/>
      <c r="AD107" s="10"/>
      <c r="AE107" s="10"/>
      <c r="AF107" s="10"/>
      <c r="AG107" s="10"/>
      <c r="AH107" s="10"/>
      <c r="AI107" s="10"/>
    </row>
    <row r="108" spans="1:35" x14ac:dyDescent="0.4">
      <c r="A108" s="3">
        <v>6409</v>
      </c>
      <c r="B108" s="3"/>
      <c r="C108" s="3" t="s">
        <v>30</v>
      </c>
      <c r="D108" s="9" t="s">
        <v>223</v>
      </c>
      <c r="E108" s="10">
        <f t="shared" si="15"/>
        <v>21129.155080851455</v>
      </c>
      <c r="F108" s="11">
        <f t="shared" si="16"/>
        <v>1.1835162987929711E-4</v>
      </c>
      <c r="G108" s="10">
        <f t="shared" si="23"/>
        <v>5522.378452568375</v>
      </c>
      <c r="H108" s="11">
        <f t="shared" si="17"/>
        <v>3.0932731960687565E-5</v>
      </c>
      <c r="I108" s="11">
        <v>1.1638642129445574E-4</v>
      </c>
      <c r="J108" s="12">
        <f t="shared" si="24"/>
        <v>1.965208584841374E-6</v>
      </c>
      <c r="K108" s="39">
        <f t="shared" si="25"/>
        <v>9.0700000000000003E-2</v>
      </c>
      <c r="L108" s="39">
        <f t="shared" si="26"/>
        <v>1E-3</v>
      </c>
      <c r="M108" s="39">
        <f t="shared" si="27"/>
        <v>9.1700000000000004E-2</v>
      </c>
      <c r="N108" s="10">
        <f t="shared" si="28"/>
        <v>263.56370541612313</v>
      </c>
      <c r="O108" s="13">
        <f t="shared" si="18"/>
        <v>1.4763105289190812E-6</v>
      </c>
      <c r="P108" s="41">
        <f t="shared" si="29"/>
        <v>5258.8147471522516</v>
      </c>
      <c r="Q108" s="42">
        <f t="shared" si="19"/>
        <v>2.9456421431768484E-5</v>
      </c>
      <c r="R108" s="10">
        <v>231883.44</v>
      </c>
      <c r="S108" s="10">
        <v>59655.11</v>
      </c>
      <c r="T108" s="10">
        <v>0</v>
      </c>
      <c r="U108" s="10"/>
      <c r="V108" s="10">
        <v>21031.88</v>
      </c>
      <c r="W108" s="10">
        <v>291.58</v>
      </c>
      <c r="X108" s="10">
        <f t="shared" si="20"/>
        <v>21129.155080851455</v>
      </c>
      <c r="Y108" s="10">
        <f t="shared" si="21"/>
        <v>263.56370541612313</v>
      </c>
      <c r="Z108" s="10">
        <f t="shared" si="22"/>
        <v>5258.8147471522516</v>
      </c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:35" x14ac:dyDescent="0.4">
      <c r="A109" s="3">
        <v>6595</v>
      </c>
      <c r="B109" s="3" t="s">
        <v>224</v>
      </c>
      <c r="C109" s="3" t="s">
        <v>30</v>
      </c>
      <c r="D109" s="9" t="s">
        <v>225</v>
      </c>
      <c r="E109" s="10">
        <f t="shared" si="15"/>
        <v>3583.1261107431774</v>
      </c>
      <c r="F109" s="11">
        <f t="shared" si="16"/>
        <v>2.007031580992272E-5</v>
      </c>
      <c r="G109" s="10">
        <f t="shared" si="23"/>
        <v>927.35175382318562</v>
      </c>
      <c r="H109" s="11">
        <f t="shared" si="17"/>
        <v>5.1944145952085042E-6</v>
      </c>
      <c r="I109" s="11">
        <v>2.7474949607271951E-5</v>
      </c>
      <c r="J109" s="12">
        <f t="shared" si="24"/>
        <v>-7.4046337973492307E-6</v>
      </c>
      <c r="K109" s="39">
        <f t="shared" si="25"/>
        <v>9.0700000000000003E-2</v>
      </c>
      <c r="L109" s="39">
        <f t="shared" si="26"/>
        <v>1E-3</v>
      </c>
      <c r="M109" s="39">
        <f t="shared" si="27"/>
        <v>9.1700000000000004E-2</v>
      </c>
      <c r="N109" s="10">
        <f t="shared" si="28"/>
        <v>35.550999842294125</v>
      </c>
      <c r="O109" s="13">
        <f t="shared" si="18"/>
        <v>1.991333188229215E-7</v>
      </c>
      <c r="P109" s="41">
        <f t="shared" si="29"/>
        <v>891.8007539808915</v>
      </c>
      <c r="Q109" s="42">
        <f t="shared" si="19"/>
        <v>4.9952812763855826E-6</v>
      </c>
      <c r="R109" s="10">
        <v>39323.519999999997</v>
      </c>
      <c r="S109" s="10">
        <v>0</v>
      </c>
      <c r="T109" s="10">
        <v>0</v>
      </c>
      <c r="U109" s="10"/>
      <c r="V109" s="10">
        <v>3566.63</v>
      </c>
      <c r="W109" s="10">
        <v>39.33</v>
      </c>
      <c r="X109" s="10">
        <f t="shared" si="20"/>
        <v>3583.1261107431774</v>
      </c>
      <c r="Y109" s="10">
        <f t="shared" si="21"/>
        <v>35.550999842294125</v>
      </c>
      <c r="Z109" s="10">
        <f t="shared" si="22"/>
        <v>891.8007539808915</v>
      </c>
      <c r="AA109" s="10"/>
      <c r="AB109" s="10"/>
      <c r="AC109" s="10"/>
      <c r="AD109" s="10"/>
      <c r="AE109" s="10"/>
      <c r="AF109" s="10"/>
      <c r="AG109" s="10"/>
      <c r="AH109" s="10"/>
      <c r="AI109" s="10"/>
    </row>
    <row r="110" spans="1:35" x14ac:dyDescent="0.4">
      <c r="A110" s="3">
        <v>6458</v>
      </c>
      <c r="B110" s="3" t="s">
        <v>226</v>
      </c>
      <c r="C110" s="3" t="s">
        <v>227</v>
      </c>
      <c r="D110" s="9" t="s">
        <v>228</v>
      </c>
      <c r="E110" s="10">
        <f t="shared" si="15"/>
        <v>414487.27981332928</v>
      </c>
      <c r="F110" s="11">
        <f t="shared" si="16"/>
        <v>2.3216851285549366E-3</v>
      </c>
      <c r="G110" s="10">
        <f t="shared" si="23"/>
        <v>107441.25654274924</v>
      </c>
      <c r="H110" s="11">
        <f t="shared" si="17"/>
        <v>6.0181525382611986E-4</v>
      </c>
      <c r="I110" s="11">
        <v>2.4702690506504194E-3</v>
      </c>
      <c r="J110" s="12">
        <f t="shared" si="24"/>
        <v>-1.4858392209548274E-4</v>
      </c>
      <c r="K110" s="39">
        <f t="shared" si="25"/>
        <v>9.0700000000000003E-2</v>
      </c>
      <c r="L110" s="39">
        <f t="shared" si="26"/>
        <v>1E-3</v>
      </c>
      <c r="M110" s="39">
        <f t="shared" si="27"/>
        <v>9.1700000000000004E-2</v>
      </c>
      <c r="N110" s="10">
        <f t="shared" si="28"/>
        <v>4279.9227720133031</v>
      </c>
      <c r="O110" s="13">
        <f t="shared" si="18"/>
        <v>2.3973312415334006E-5</v>
      </c>
      <c r="P110" s="41">
        <f t="shared" si="29"/>
        <v>103161.33377073593</v>
      </c>
      <c r="Q110" s="42">
        <f t="shared" si="19"/>
        <v>5.7784194141078575E-4</v>
      </c>
      <c r="R110" s="10">
        <v>4497843.49</v>
      </c>
      <c r="S110" s="10">
        <v>186530.98</v>
      </c>
      <c r="T110" s="10">
        <v>0</v>
      </c>
      <c r="U110" s="10"/>
      <c r="V110" s="10">
        <v>412579.05</v>
      </c>
      <c r="W110" s="10">
        <v>4734.87</v>
      </c>
      <c r="X110" s="10">
        <f t="shared" si="20"/>
        <v>414487.27981332928</v>
      </c>
      <c r="Y110" s="10">
        <f t="shared" si="21"/>
        <v>4279.9227720133031</v>
      </c>
      <c r="Z110" s="10">
        <f t="shared" si="22"/>
        <v>103161.33377073593</v>
      </c>
      <c r="AA110" s="10"/>
      <c r="AB110" s="10"/>
      <c r="AC110" s="10"/>
      <c r="AD110" s="10"/>
      <c r="AE110" s="10"/>
      <c r="AF110" s="10"/>
      <c r="AG110" s="10"/>
      <c r="AH110" s="10"/>
      <c r="AI110" s="10"/>
    </row>
    <row r="111" spans="1:35" x14ac:dyDescent="0.4">
      <c r="A111" s="3">
        <v>6510</v>
      </c>
      <c r="B111" s="3" t="s">
        <v>229</v>
      </c>
      <c r="C111" s="3" t="s">
        <v>227</v>
      </c>
      <c r="D111" s="9" t="s">
        <v>230</v>
      </c>
      <c r="E111" s="10">
        <f t="shared" si="15"/>
        <v>1903327.3192691242</v>
      </c>
      <c r="F111" s="11">
        <f t="shared" si="16"/>
        <v>1.0661187802698291E-2</v>
      </c>
      <c r="G111" s="10">
        <f t="shared" si="23"/>
        <v>493849.75322407158</v>
      </c>
      <c r="H111" s="11">
        <f t="shared" si="17"/>
        <v>2.766221507007947E-3</v>
      </c>
      <c r="I111" s="11">
        <v>1.1591965092394367E-2</v>
      </c>
      <c r="J111" s="12">
        <f t="shared" si="24"/>
        <v>-9.3077728969607684E-4</v>
      </c>
      <c r="K111" s="39">
        <f t="shared" si="25"/>
        <v>9.0700000000000003E-2</v>
      </c>
      <c r="L111" s="39">
        <f t="shared" si="26"/>
        <v>1E-3</v>
      </c>
      <c r="M111" s="39">
        <f t="shared" si="27"/>
        <v>9.1700000000000004E-2</v>
      </c>
      <c r="N111" s="10">
        <f t="shared" si="28"/>
        <v>20132.47787967182</v>
      </c>
      <c r="O111" s="13">
        <f t="shared" si="18"/>
        <v>1.127688997241265E-4</v>
      </c>
      <c r="P111" s="41">
        <f t="shared" si="29"/>
        <v>473717.27534439974</v>
      </c>
      <c r="Q111" s="42">
        <f t="shared" si="19"/>
        <v>2.6534526072838206E-3</v>
      </c>
      <c r="R111" s="10">
        <v>20887940.489999998</v>
      </c>
      <c r="S111" s="10">
        <v>1386638.41</v>
      </c>
      <c r="T111" s="10">
        <v>0</v>
      </c>
      <c r="U111" s="10"/>
      <c r="V111" s="10">
        <v>1894564.72</v>
      </c>
      <c r="W111" s="10">
        <v>22272.519999999997</v>
      </c>
      <c r="X111" s="10">
        <f t="shared" si="20"/>
        <v>1903327.3192691242</v>
      </c>
      <c r="Y111" s="10">
        <f t="shared" si="21"/>
        <v>20132.47787967182</v>
      </c>
      <c r="Z111" s="10">
        <f t="shared" si="22"/>
        <v>473717.27534439974</v>
      </c>
      <c r="AA111" s="10"/>
      <c r="AB111" s="10"/>
      <c r="AC111" s="10"/>
      <c r="AD111" s="10"/>
      <c r="AE111" s="10"/>
      <c r="AF111" s="10"/>
      <c r="AG111" s="10"/>
      <c r="AH111" s="10"/>
      <c r="AI111" s="10"/>
    </row>
    <row r="112" spans="1:35" x14ac:dyDescent="0.4">
      <c r="A112" s="3">
        <v>6444</v>
      </c>
      <c r="B112" s="3" t="s">
        <v>231</v>
      </c>
      <c r="C112" s="3" t="s">
        <v>232</v>
      </c>
      <c r="D112" s="9" t="s">
        <v>233</v>
      </c>
      <c r="E112" s="10">
        <f t="shared" si="15"/>
        <v>292340.26547680079</v>
      </c>
      <c r="F112" s="11">
        <f t="shared" si="16"/>
        <v>1.637497891710847E-3</v>
      </c>
      <c r="G112" s="10">
        <f t="shared" si="23"/>
        <v>76320.263941056197</v>
      </c>
      <c r="H112" s="11">
        <f t="shared" si="17"/>
        <v>4.2749592189931314E-4</v>
      </c>
      <c r="I112" s="11">
        <v>1.5991635762678512E-3</v>
      </c>
      <c r="J112" s="12">
        <f t="shared" si="24"/>
        <v>3.8334315442995837E-5</v>
      </c>
      <c r="K112" s="39">
        <f t="shared" si="25"/>
        <v>9.0700000000000003E-2</v>
      </c>
      <c r="L112" s="39">
        <f t="shared" si="26"/>
        <v>1E-3</v>
      </c>
      <c r="M112" s="39">
        <f t="shared" si="27"/>
        <v>9.1700000000000004E-2</v>
      </c>
      <c r="N112" s="10">
        <f t="shared" si="28"/>
        <v>3559.9811283725198</v>
      </c>
      <c r="O112" s="13">
        <f t="shared" si="18"/>
        <v>1.9940672841398274E-5</v>
      </c>
      <c r="P112" s="41">
        <f t="shared" si="29"/>
        <v>72760.282812683683</v>
      </c>
      <c r="Q112" s="42">
        <f t="shared" si="19"/>
        <v>4.075552490579149E-4</v>
      </c>
      <c r="R112" s="10">
        <v>3170179.76</v>
      </c>
      <c r="S112" s="10">
        <v>729755.72</v>
      </c>
      <c r="T112" s="10">
        <v>0</v>
      </c>
      <c r="U112" s="10"/>
      <c r="V112" s="10">
        <v>290994.38</v>
      </c>
      <c r="W112" s="10">
        <v>3938.4</v>
      </c>
      <c r="X112" s="10">
        <f t="shared" si="20"/>
        <v>292340.26547680079</v>
      </c>
      <c r="Y112" s="10">
        <f t="shared" si="21"/>
        <v>3559.9811283725198</v>
      </c>
      <c r="Z112" s="10">
        <f t="shared" si="22"/>
        <v>72760.282812683683</v>
      </c>
      <c r="AA112" s="10"/>
      <c r="AB112" s="10"/>
      <c r="AC112" s="10"/>
      <c r="AD112" s="10"/>
      <c r="AE112" s="10"/>
      <c r="AF112" s="10"/>
      <c r="AG112" s="10"/>
      <c r="AH112" s="10"/>
      <c r="AI112" s="10"/>
    </row>
    <row r="113" spans="1:35" x14ac:dyDescent="0.4">
      <c r="A113" s="3">
        <v>6445</v>
      </c>
      <c r="B113" s="3" t="s">
        <v>234</v>
      </c>
      <c r="C113" s="3" t="s">
        <v>232</v>
      </c>
      <c r="D113" s="9" t="s">
        <v>235</v>
      </c>
      <c r="E113" s="10">
        <f t="shared" si="15"/>
        <v>550552.0692485933</v>
      </c>
      <c r="F113" s="11">
        <f t="shared" si="16"/>
        <v>3.0838305876244687E-3</v>
      </c>
      <c r="G113" s="10">
        <f t="shared" si="23"/>
        <v>143022.14668941588</v>
      </c>
      <c r="H113" s="11">
        <f t="shared" si="17"/>
        <v>8.0111599847494577E-4</v>
      </c>
      <c r="I113" s="11">
        <v>2.9973855751402683E-3</v>
      </c>
      <c r="J113" s="12">
        <f t="shared" si="24"/>
        <v>8.6445012484200404E-5</v>
      </c>
      <c r="K113" s="39">
        <f t="shared" si="25"/>
        <v>9.0700000000000003E-2</v>
      </c>
      <c r="L113" s="39">
        <f t="shared" si="26"/>
        <v>1E-3</v>
      </c>
      <c r="M113" s="39">
        <f t="shared" si="27"/>
        <v>9.1700000000000004E-2</v>
      </c>
      <c r="N113" s="10">
        <f t="shared" si="28"/>
        <v>5995.7805256526335</v>
      </c>
      <c r="O113" s="13">
        <f t="shared" si="18"/>
        <v>3.3584419012222159E-5</v>
      </c>
      <c r="P113" s="41">
        <f t="shared" si="29"/>
        <v>137026.36616376325</v>
      </c>
      <c r="Q113" s="42">
        <f t="shared" si="19"/>
        <v>7.6753157946272369E-4</v>
      </c>
      <c r="R113" s="10">
        <v>6017994.8700000001</v>
      </c>
      <c r="S113" s="10">
        <v>591552.43999999994</v>
      </c>
      <c r="T113" s="10">
        <v>0</v>
      </c>
      <c r="U113" s="10"/>
      <c r="V113" s="10">
        <v>548017.42000000004</v>
      </c>
      <c r="W113" s="10">
        <v>6633.1200000000008</v>
      </c>
      <c r="X113" s="10">
        <f t="shared" si="20"/>
        <v>550552.0692485933</v>
      </c>
      <c r="Y113" s="10">
        <f t="shared" si="21"/>
        <v>5995.7805256526335</v>
      </c>
      <c r="Z113" s="10">
        <f t="shared" si="22"/>
        <v>137026.36616376325</v>
      </c>
      <c r="AA113" s="10"/>
      <c r="AB113" s="10"/>
      <c r="AC113" s="10"/>
      <c r="AD113" s="10"/>
      <c r="AE113" s="10"/>
      <c r="AF113" s="10"/>
      <c r="AG113" s="10"/>
      <c r="AH113" s="10"/>
      <c r="AI113" s="10"/>
    </row>
    <row r="114" spans="1:35" x14ac:dyDescent="0.4">
      <c r="A114" s="3">
        <v>6446</v>
      </c>
      <c r="B114" s="3" t="s">
        <v>236</v>
      </c>
      <c r="C114" s="3" t="s">
        <v>232</v>
      </c>
      <c r="D114" s="9" t="s">
        <v>237</v>
      </c>
      <c r="E114" s="10">
        <f t="shared" si="15"/>
        <v>282802.17370442871</v>
      </c>
      <c r="F114" s="11">
        <f t="shared" si="16"/>
        <v>1.5840717749125667E-3</v>
      </c>
      <c r="G114" s="10">
        <f t="shared" si="23"/>
        <v>73540.081787353076</v>
      </c>
      <c r="H114" s="11">
        <f t="shared" si="17"/>
        <v>4.1192317003143107E-4</v>
      </c>
      <c r="I114" s="11">
        <v>1.4037755966789915E-3</v>
      </c>
      <c r="J114" s="12">
        <f t="shared" si="24"/>
        <v>1.8029617823357518E-4</v>
      </c>
      <c r="K114" s="39">
        <f t="shared" si="25"/>
        <v>9.0700000000000003E-2</v>
      </c>
      <c r="L114" s="39">
        <f t="shared" si="26"/>
        <v>1E-3</v>
      </c>
      <c r="M114" s="39">
        <f t="shared" si="27"/>
        <v>9.1700000000000004E-2</v>
      </c>
      <c r="N114" s="10">
        <f t="shared" si="28"/>
        <v>3153.7253091729094</v>
      </c>
      <c r="O114" s="13">
        <f t="shared" si="18"/>
        <v>1.7665094941276894E-5</v>
      </c>
      <c r="P114" s="41">
        <f t="shared" si="29"/>
        <v>70386.356478180169</v>
      </c>
      <c r="Q114" s="42">
        <f t="shared" si="19"/>
        <v>3.9425807509015418E-4</v>
      </c>
      <c r="R114" s="10">
        <v>3103640.05</v>
      </c>
      <c r="S114" s="10">
        <v>385066.7</v>
      </c>
      <c r="T114" s="10">
        <v>0</v>
      </c>
      <c r="U114" s="10"/>
      <c r="V114" s="10">
        <v>281500.2</v>
      </c>
      <c r="W114" s="10">
        <v>3488.96</v>
      </c>
      <c r="X114" s="10">
        <f t="shared" si="20"/>
        <v>282802.17370442871</v>
      </c>
      <c r="Y114" s="10">
        <f t="shared" si="21"/>
        <v>3153.7253091729094</v>
      </c>
      <c r="Z114" s="10">
        <f t="shared" si="22"/>
        <v>70386.356478180169</v>
      </c>
      <c r="AA114" s="10"/>
      <c r="AB114" s="10"/>
      <c r="AC114" s="10"/>
      <c r="AD114" s="10"/>
      <c r="AE114" s="10"/>
      <c r="AF114" s="10"/>
      <c r="AG114" s="10"/>
      <c r="AH114" s="10"/>
      <c r="AI114" s="10"/>
    </row>
    <row r="115" spans="1:35" x14ac:dyDescent="0.4">
      <c r="A115" s="3">
        <v>6447</v>
      </c>
      <c r="B115" s="3" t="s">
        <v>238</v>
      </c>
      <c r="C115" s="3" t="s">
        <v>232</v>
      </c>
      <c r="D115" s="9" t="s">
        <v>239</v>
      </c>
      <c r="E115" s="10">
        <f t="shared" si="15"/>
        <v>211288.62734939982</v>
      </c>
      <c r="F115" s="11">
        <f t="shared" si="16"/>
        <v>1.1834999234978025E-3</v>
      </c>
      <c r="G115" s="10">
        <f t="shared" si="23"/>
        <v>55032.728443845474</v>
      </c>
      <c r="H115" s="11">
        <f t="shared" si="17"/>
        <v>3.0825714909615777E-4</v>
      </c>
      <c r="I115" s="11">
        <v>1.1770162085274953E-3</v>
      </c>
      <c r="J115" s="12">
        <f t="shared" si="24"/>
        <v>6.4837149703071868E-6</v>
      </c>
      <c r="K115" s="39">
        <f t="shared" si="25"/>
        <v>9.0700000000000003E-2</v>
      </c>
      <c r="L115" s="39">
        <f t="shared" si="26"/>
        <v>1E-3</v>
      </c>
      <c r="M115" s="39">
        <f t="shared" si="27"/>
        <v>9.1700000000000004E-2</v>
      </c>
      <c r="N115" s="10">
        <f t="shared" si="28"/>
        <v>2445.3085892033509</v>
      </c>
      <c r="O115" s="13">
        <f t="shared" si="18"/>
        <v>1.3697010409675066E-5</v>
      </c>
      <c r="P115" s="41">
        <f t="shared" si="29"/>
        <v>52587.419854642125</v>
      </c>
      <c r="Q115" s="42">
        <f t="shared" si="19"/>
        <v>2.9456013868648273E-4</v>
      </c>
      <c r="R115" s="10">
        <v>2313536.75</v>
      </c>
      <c r="S115" s="10">
        <v>386218.59</v>
      </c>
      <c r="T115" s="10">
        <v>0</v>
      </c>
      <c r="U115" s="10"/>
      <c r="V115" s="10">
        <v>210315.89</v>
      </c>
      <c r="W115" s="10">
        <v>2705.2400000000002</v>
      </c>
      <c r="X115" s="10">
        <f t="shared" si="20"/>
        <v>211288.62734939982</v>
      </c>
      <c r="Y115" s="10">
        <f t="shared" si="21"/>
        <v>2445.3085892033509</v>
      </c>
      <c r="Z115" s="10">
        <f t="shared" si="22"/>
        <v>52587.419854642125</v>
      </c>
      <c r="AA115" s="10"/>
      <c r="AB115" s="10"/>
      <c r="AC115" s="10"/>
      <c r="AD115" s="10"/>
      <c r="AE115" s="10"/>
      <c r="AF115" s="10"/>
      <c r="AG115" s="10"/>
      <c r="AH115" s="10"/>
      <c r="AI115" s="10"/>
    </row>
    <row r="116" spans="1:35" x14ac:dyDescent="0.4">
      <c r="A116" s="3">
        <v>6448</v>
      </c>
      <c r="B116" s="3" t="s">
        <v>240</v>
      </c>
      <c r="C116" s="3" t="s">
        <v>232</v>
      </c>
      <c r="D116" s="9" t="s">
        <v>241</v>
      </c>
      <c r="E116" s="10">
        <f t="shared" si="15"/>
        <v>378144.33299081499</v>
      </c>
      <c r="F116" s="11">
        <f t="shared" si="16"/>
        <v>2.1181158436212838E-3</v>
      </c>
      <c r="G116" s="10">
        <f t="shared" si="23"/>
        <v>98082.951431996014</v>
      </c>
      <c r="H116" s="11">
        <f t="shared" si="17"/>
        <v>5.4939618365851294E-4</v>
      </c>
      <c r="I116" s="11">
        <v>2.0706888967228607E-3</v>
      </c>
      <c r="J116" s="12">
        <f t="shared" si="24"/>
        <v>4.7426946898423104E-5</v>
      </c>
      <c r="K116" s="39">
        <f t="shared" si="25"/>
        <v>9.0700000000000003E-2</v>
      </c>
      <c r="L116" s="39">
        <f t="shared" si="26"/>
        <v>1E-3</v>
      </c>
      <c r="M116" s="39">
        <f t="shared" si="27"/>
        <v>9.1700000000000004E-2</v>
      </c>
      <c r="N116" s="10">
        <f t="shared" si="28"/>
        <v>3966.9781583494164</v>
      </c>
      <c r="O116" s="13">
        <f t="shared" si="18"/>
        <v>2.2220402516791322E-5</v>
      </c>
      <c r="P116" s="41">
        <f t="shared" si="29"/>
        <v>94115.973273646596</v>
      </c>
      <c r="Q116" s="42">
        <f t="shared" si="19"/>
        <v>5.2717578114172157E-4</v>
      </c>
      <c r="R116" s="10">
        <v>4149986.52</v>
      </c>
      <c r="S116" s="10">
        <v>239096.66</v>
      </c>
      <c r="T116" s="10">
        <v>0</v>
      </c>
      <c r="U116" s="10"/>
      <c r="V116" s="10">
        <v>376403.42</v>
      </c>
      <c r="W116" s="10">
        <v>4388.66</v>
      </c>
      <c r="X116" s="10">
        <f t="shared" si="20"/>
        <v>378144.33299081499</v>
      </c>
      <c r="Y116" s="10">
        <f t="shared" si="21"/>
        <v>3966.9781583494164</v>
      </c>
      <c r="Z116" s="10">
        <f t="shared" si="22"/>
        <v>94115.973273646596</v>
      </c>
      <c r="AA116" s="10"/>
      <c r="AB116" s="10"/>
      <c r="AC116" s="10"/>
      <c r="AD116" s="10"/>
      <c r="AE116" s="10"/>
      <c r="AF116" s="10"/>
      <c r="AG116" s="10"/>
      <c r="AH116" s="10"/>
      <c r="AI116" s="10"/>
    </row>
    <row r="117" spans="1:35" x14ac:dyDescent="0.4">
      <c r="A117" s="3">
        <v>6449</v>
      </c>
      <c r="B117" s="3" t="s">
        <v>242</v>
      </c>
      <c r="C117" s="3" t="s">
        <v>232</v>
      </c>
      <c r="D117" s="9" t="s">
        <v>243</v>
      </c>
      <c r="E117" s="10">
        <f t="shared" si="15"/>
        <v>145425.65528927726</v>
      </c>
      <c r="F117" s="11">
        <f t="shared" si="16"/>
        <v>8.1457887283665163E-4</v>
      </c>
      <c r="G117" s="10">
        <f t="shared" si="23"/>
        <v>37978.292663718705</v>
      </c>
      <c r="H117" s="11">
        <f t="shared" si="17"/>
        <v>2.1272941675067356E-4</v>
      </c>
      <c r="I117" s="11">
        <v>7.4477214249345095E-4</v>
      </c>
      <c r="J117" s="12">
        <f t="shared" si="24"/>
        <v>6.9806730343200687E-5</v>
      </c>
      <c r="K117" s="39">
        <f t="shared" si="25"/>
        <v>9.0700000000000003E-2</v>
      </c>
      <c r="L117" s="39">
        <f t="shared" si="26"/>
        <v>1E-3</v>
      </c>
      <c r="M117" s="39">
        <f t="shared" si="27"/>
        <v>9.1700000000000004E-2</v>
      </c>
      <c r="N117" s="10">
        <f t="shared" si="28"/>
        <v>1783.4435217097168</v>
      </c>
      <c r="O117" s="13">
        <f t="shared" si="18"/>
        <v>9.9896776176964312E-6</v>
      </c>
      <c r="P117" s="41">
        <f t="shared" si="29"/>
        <v>36194.849142008985</v>
      </c>
      <c r="Q117" s="42">
        <f t="shared" si="19"/>
        <v>2.0273973913297711E-4</v>
      </c>
      <c r="R117" s="10">
        <v>1592857.28</v>
      </c>
      <c r="S117" s="10">
        <v>377145.46</v>
      </c>
      <c r="T117" s="10">
        <v>0</v>
      </c>
      <c r="U117" s="10"/>
      <c r="V117" s="10">
        <v>144756.14000000001</v>
      </c>
      <c r="W117" s="10">
        <v>1973.02</v>
      </c>
      <c r="X117" s="10">
        <f t="shared" si="20"/>
        <v>145425.65528927726</v>
      </c>
      <c r="Y117" s="10">
        <f t="shared" si="21"/>
        <v>1783.4435217097168</v>
      </c>
      <c r="Z117" s="10">
        <f t="shared" si="22"/>
        <v>36194.849142008985</v>
      </c>
      <c r="AA117" s="10"/>
      <c r="AB117" s="10"/>
      <c r="AC117" s="10"/>
      <c r="AD117" s="10"/>
      <c r="AE117" s="10"/>
      <c r="AF117" s="10"/>
      <c r="AG117" s="10"/>
      <c r="AH117" s="10"/>
      <c r="AI117" s="10"/>
    </row>
    <row r="118" spans="1:35" x14ac:dyDescent="0.4">
      <c r="A118" s="3">
        <v>6450</v>
      </c>
      <c r="B118" s="3" t="s">
        <v>244</v>
      </c>
      <c r="C118" s="3" t="s">
        <v>232</v>
      </c>
      <c r="D118" s="9" t="s">
        <v>245</v>
      </c>
      <c r="E118" s="10">
        <f t="shared" si="15"/>
        <v>1308611.417152365</v>
      </c>
      <c r="F118" s="11">
        <f t="shared" si="16"/>
        <v>7.3299804703974005E-3</v>
      </c>
      <c r="G118" s="10">
        <f t="shared" si="23"/>
        <v>339769.89022454951</v>
      </c>
      <c r="H118" s="11">
        <f t="shared" si="17"/>
        <v>1.9031674545485343E-3</v>
      </c>
      <c r="I118" s="11">
        <v>7.4138190959553195E-3</v>
      </c>
      <c r="J118" s="12">
        <f t="shared" si="24"/>
        <v>-8.3838625557918975E-5</v>
      </c>
      <c r="K118" s="39">
        <f t="shared" si="25"/>
        <v>9.0700000000000003E-2</v>
      </c>
      <c r="L118" s="39">
        <f t="shared" si="26"/>
        <v>1E-3</v>
      </c>
      <c r="M118" s="39">
        <f t="shared" si="27"/>
        <v>9.1700000000000004E-2</v>
      </c>
      <c r="N118" s="10">
        <f t="shared" si="28"/>
        <v>14070.874221333816</v>
      </c>
      <c r="O118" s="13">
        <f t="shared" si="18"/>
        <v>7.8815782815217742E-5</v>
      </c>
      <c r="P118" s="41">
        <f t="shared" si="29"/>
        <v>325699.01600321569</v>
      </c>
      <c r="Q118" s="42">
        <f t="shared" si="19"/>
        <v>1.8243516717333166E-3</v>
      </c>
      <c r="R118" s="10">
        <v>14356346.85</v>
      </c>
      <c r="S118" s="10">
        <v>1204581.4099999999</v>
      </c>
      <c r="T118" s="10">
        <v>0</v>
      </c>
      <c r="U118" s="10"/>
      <c r="V118" s="10">
        <v>1302586.79</v>
      </c>
      <c r="W118" s="10">
        <v>15566.58</v>
      </c>
      <c r="X118" s="10">
        <f t="shared" si="20"/>
        <v>1308611.417152365</v>
      </c>
      <c r="Y118" s="10">
        <f t="shared" si="21"/>
        <v>14070.874221333816</v>
      </c>
      <c r="Z118" s="10">
        <f t="shared" si="22"/>
        <v>325699.01600321569</v>
      </c>
      <c r="AA118" s="10"/>
      <c r="AB118" s="10"/>
      <c r="AC118" s="10"/>
      <c r="AD118" s="10"/>
      <c r="AE118" s="10"/>
      <c r="AF118" s="10"/>
      <c r="AG118" s="10"/>
      <c r="AH118" s="10"/>
      <c r="AI118" s="10"/>
    </row>
    <row r="119" spans="1:35" x14ac:dyDescent="0.4">
      <c r="A119" s="3">
        <v>6451</v>
      </c>
      <c r="B119" s="3" t="s">
        <v>246</v>
      </c>
      <c r="C119" s="3" t="s">
        <v>232</v>
      </c>
      <c r="D119" s="9" t="s">
        <v>247</v>
      </c>
      <c r="E119" s="10">
        <f t="shared" si="15"/>
        <v>216757.53528289331</v>
      </c>
      <c r="F119" s="11">
        <f t="shared" si="16"/>
        <v>1.214133148778796E-3</v>
      </c>
      <c r="G119" s="10">
        <f t="shared" si="23"/>
        <v>56153.799613104587</v>
      </c>
      <c r="H119" s="11">
        <f t="shared" si="17"/>
        <v>3.1453665244519365E-4</v>
      </c>
      <c r="I119" s="11">
        <v>1.2803196517096218E-3</v>
      </c>
      <c r="J119" s="12">
        <f t="shared" si="24"/>
        <v>-6.6186502930825871E-5</v>
      </c>
      <c r="K119" s="39">
        <f t="shared" si="25"/>
        <v>9.0700000000000003E-2</v>
      </c>
      <c r="L119" s="39">
        <f t="shared" si="26"/>
        <v>1E-3</v>
      </c>
      <c r="M119" s="39">
        <f t="shared" si="27"/>
        <v>9.1700000000000004E-2</v>
      </c>
      <c r="N119" s="10">
        <f t="shared" si="28"/>
        <v>2205.2286106090628</v>
      </c>
      <c r="O119" s="13">
        <f t="shared" si="18"/>
        <v>1.2352240272899878E-5</v>
      </c>
      <c r="P119" s="41">
        <f t="shared" si="29"/>
        <v>53948.571002495526</v>
      </c>
      <c r="Q119" s="42">
        <f t="shared" si="19"/>
        <v>3.0218441217229379E-4</v>
      </c>
      <c r="R119" s="10">
        <v>2356487.34</v>
      </c>
      <c r="S119" s="10">
        <v>60656.83</v>
      </c>
      <c r="T119" s="10">
        <v>0</v>
      </c>
      <c r="U119" s="10"/>
      <c r="V119" s="10">
        <v>215759.62</v>
      </c>
      <c r="W119" s="10">
        <v>2439.64</v>
      </c>
      <c r="X119" s="10">
        <f t="shared" si="20"/>
        <v>216757.53528289331</v>
      </c>
      <c r="Y119" s="10">
        <f t="shared" si="21"/>
        <v>2205.2286106090628</v>
      </c>
      <c r="Z119" s="10">
        <f t="shared" si="22"/>
        <v>53948.571002495526</v>
      </c>
      <c r="AA119" s="10"/>
      <c r="AB119" s="10"/>
      <c r="AC119" s="10"/>
      <c r="AD119" s="10"/>
      <c r="AE119" s="10"/>
      <c r="AF119" s="10"/>
      <c r="AG119" s="10"/>
      <c r="AH119" s="10"/>
      <c r="AI119" s="10"/>
    </row>
    <row r="120" spans="1:35" x14ac:dyDescent="0.4">
      <c r="A120" s="3">
        <v>6452</v>
      </c>
      <c r="B120" s="3" t="s">
        <v>248</v>
      </c>
      <c r="C120" s="3" t="s">
        <v>232</v>
      </c>
      <c r="D120" s="9" t="s">
        <v>249</v>
      </c>
      <c r="E120" s="10">
        <f t="shared" si="15"/>
        <v>264670.97069132025</v>
      </c>
      <c r="F120" s="11">
        <f t="shared" si="16"/>
        <v>1.4825127007298739E-3</v>
      </c>
      <c r="G120" s="10">
        <f t="shared" si="23"/>
        <v>68713.810887631058</v>
      </c>
      <c r="H120" s="11">
        <f t="shared" si="17"/>
        <v>3.8488957474399927E-4</v>
      </c>
      <c r="I120" s="11">
        <v>1.5094809197939614E-3</v>
      </c>
      <c r="J120" s="12">
        <f t="shared" si="24"/>
        <v>-2.6968219064087444E-5</v>
      </c>
      <c r="K120" s="39">
        <f t="shared" si="25"/>
        <v>9.0700000000000003E-2</v>
      </c>
      <c r="L120" s="39">
        <f t="shared" si="26"/>
        <v>1E-3</v>
      </c>
      <c r="M120" s="39">
        <f t="shared" si="27"/>
        <v>9.1700000000000004E-2</v>
      </c>
      <c r="N120" s="10">
        <f t="shared" si="28"/>
        <v>2840.1117979783012</v>
      </c>
      <c r="O120" s="13">
        <f t="shared" si="18"/>
        <v>1.5908438318708559E-5</v>
      </c>
      <c r="P120" s="41">
        <f t="shared" si="29"/>
        <v>65873.699089652757</v>
      </c>
      <c r="Q120" s="42">
        <f t="shared" si="19"/>
        <v>3.6898113642529066E-4</v>
      </c>
      <c r="R120" s="10">
        <v>2888677.62</v>
      </c>
      <c r="S120" s="10">
        <v>239241.11</v>
      </c>
      <c r="T120" s="10">
        <v>0</v>
      </c>
      <c r="U120" s="10"/>
      <c r="V120" s="10">
        <v>263452.47000000003</v>
      </c>
      <c r="W120" s="10">
        <v>3142.0099999999998</v>
      </c>
      <c r="X120" s="10">
        <f t="shared" si="20"/>
        <v>264670.97069132025</v>
      </c>
      <c r="Y120" s="10">
        <f t="shared" si="21"/>
        <v>2840.1117979783012</v>
      </c>
      <c r="Z120" s="10">
        <f t="shared" si="22"/>
        <v>65873.699089652757</v>
      </c>
      <c r="AA120" s="10"/>
      <c r="AB120" s="10"/>
      <c r="AC120" s="10"/>
      <c r="AD120" s="10"/>
      <c r="AE120" s="10"/>
      <c r="AF120" s="10"/>
      <c r="AG120" s="10"/>
      <c r="AH120" s="10"/>
      <c r="AI120" s="10"/>
    </row>
    <row r="121" spans="1:35" x14ac:dyDescent="0.4">
      <c r="A121" s="3">
        <v>6453</v>
      </c>
      <c r="B121" s="3" t="s">
        <v>250</v>
      </c>
      <c r="C121" s="3" t="s">
        <v>232</v>
      </c>
      <c r="D121" s="9" t="s">
        <v>251</v>
      </c>
      <c r="E121" s="10">
        <f t="shared" si="15"/>
        <v>101201.39421982293</v>
      </c>
      <c r="F121" s="11">
        <f t="shared" si="16"/>
        <v>5.6686364912092186E-4</v>
      </c>
      <c r="G121" s="10">
        <f t="shared" si="23"/>
        <v>26358.667510538515</v>
      </c>
      <c r="H121" s="11">
        <f t="shared" si="17"/>
        <v>1.4764391900109032E-4</v>
      </c>
      <c r="I121" s="11">
        <v>5.7484501362369998E-4</v>
      </c>
      <c r="J121" s="12">
        <f t="shared" si="24"/>
        <v>-7.9813645027781164E-6</v>
      </c>
      <c r="K121" s="39">
        <f t="shared" si="25"/>
        <v>9.0700000000000003E-2</v>
      </c>
      <c r="L121" s="39">
        <f t="shared" si="26"/>
        <v>1E-3</v>
      </c>
      <c r="M121" s="39">
        <f t="shared" si="27"/>
        <v>9.1700000000000004E-2</v>
      </c>
      <c r="N121" s="10">
        <f t="shared" si="28"/>
        <v>1170.7514618799735</v>
      </c>
      <c r="O121" s="13">
        <f t="shared" si="18"/>
        <v>6.5577796730091018E-6</v>
      </c>
      <c r="P121" s="41">
        <f t="shared" si="29"/>
        <v>25187.916048658542</v>
      </c>
      <c r="Q121" s="42">
        <f t="shared" si="19"/>
        <v>1.4108613932808123E-4</v>
      </c>
      <c r="R121" s="10">
        <v>1110646.8799999999</v>
      </c>
      <c r="S121" s="10">
        <v>184607.58</v>
      </c>
      <c r="T121" s="10">
        <v>0</v>
      </c>
      <c r="U121" s="10"/>
      <c r="V121" s="10">
        <v>100735.48</v>
      </c>
      <c r="W121" s="10">
        <v>1295.2</v>
      </c>
      <c r="X121" s="10">
        <f t="shared" si="20"/>
        <v>101201.39421982293</v>
      </c>
      <c r="Y121" s="10">
        <f t="shared" si="21"/>
        <v>1170.7514618799735</v>
      </c>
      <c r="Z121" s="10">
        <f t="shared" si="22"/>
        <v>25187.916048658542</v>
      </c>
      <c r="AA121" s="10"/>
      <c r="AB121" s="10"/>
      <c r="AC121" s="10"/>
      <c r="AD121" s="10"/>
      <c r="AE121" s="10"/>
      <c r="AF121" s="10"/>
      <c r="AG121" s="10"/>
      <c r="AH121" s="10"/>
      <c r="AI121" s="10"/>
    </row>
    <row r="122" spans="1:35" x14ac:dyDescent="0.4">
      <c r="A122" s="3">
        <v>6456</v>
      </c>
      <c r="B122" s="3" t="s">
        <v>252</v>
      </c>
      <c r="C122" s="3" t="s">
        <v>232</v>
      </c>
      <c r="D122" s="9" t="s">
        <v>253</v>
      </c>
      <c r="E122" s="10">
        <f t="shared" si="15"/>
        <v>327746.71080373705</v>
      </c>
      <c r="F122" s="11">
        <f t="shared" si="16"/>
        <v>1.835821511213869E-3</v>
      </c>
      <c r="G122" s="10">
        <f t="shared" si="23"/>
        <v>85181.974639841908</v>
      </c>
      <c r="H122" s="11">
        <f t="shared" si="17"/>
        <v>4.7713339678682434E-4</v>
      </c>
      <c r="I122" s="11">
        <v>1.8269501914297713E-3</v>
      </c>
      <c r="J122" s="12">
        <f t="shared" si="24"/>
        <v>8.8713197840977788E-6</v>
      </c>
      <c r="K122" s="39">
        <f t="shared" si="25"/>
        <v>9.0700000000000003E-2</v>
      </c>
      <c r="L122" s="39">
        <f t="shared" si="26"/>
        <v>1E-3</v>
      </c>
      <c r="M122" s="39">
        <f t="shared" si="27"/>
        <v>9.1700000000000004E-2</v>
      </c>
      <c r="N122" s="10">
        <f t="shared" si="28"/>
        <v>3609.4162715552065</v>
      </c>
      <c r="O122" s="13">
        <f t="shared" si="18"/>
        <v>2.0217575999456386E-5</v>
      </c>
      <c r="P122" s="41">
        <f t="shared" si="29"/>
        <v>81572.5583682867</v>
      </c>
      <c r="Q122" s="42">
        <f t="shared" si="19"/>
        <v>4.5691582078736793E-4</v>
      </c>
      <c r="R122" s="10">
        <v>3596892.92</v>
      </c>
      <c r="S122" s="10">
        <v>397334.14</v>
      </c>
      <c r="T122" s="10">
        <v>0</v>
      </c>
      <c r="U122" s="10"/>
      <c r="V122" s="10">
        <v>326237.82</v>
      </c>
      <c r="W122" s="10">
        <v>3993.09</v>
      </c>
      <c r="X122" s="10">
        <f t="shared" si="20"/>
        <v>327746.71080373705</v>
      </c>
      <c r="Y122" s="10">
        <f t="shared" si="21"/>
        <v>3609.4162715552065</v>
      </c>
      <c r="Z122" s="10">
        <f t="shared" si="22"/>
        <v>81572.5583682867</v>
      </c>
      <c r="AA122" s="10"/>
      <c r="AB122" s="10"/>
      <c r="AC122" s="10"/>
      <c r="AD122" s="10"/>
      <c r="AE122" s="10"/>
      <c r="AF122" s="10"/>
      <c r="AG122" s="10"/>
      <c r="AH122" s="10"/>
      <c r="AI122" s="10"/>
    </row>
    <row r="123" spans="1:35" x14ac:dyDescent="0.4">
      <c r="A123" s="3">
        <v>6459</v>
      </c>
      <c r="B123" s="3" t="s">
        <v>254</v>
      </c>
      <c r="C123" s="3" t="s">
        <v>232</v>
      </c>
      <c r="D123" s="9" t="s">
        <v>255</v>
      </c>
      <c r="E123" s="10">
        <f t="shared" si="15"/>
        <v>273239.29783021472</v>
      </c>
      <c r="F123" s="11">
        <f t="shared" si="16"/>
        <v>1.5305068338765512E-3</v>
      </c>
      <c r="G123" s="10">
        <f t="shared" si="23"/>
        <v>71822.249752326752</v>
      </c>
      <c r="H123" s="11">
        <f t="shared" si="17"/>
        <v>4.0230100480872014E-4</v>
      </c>
      <c r="I123" s="11">
        <v>1.6381216298490416E-3</v>
      </c>
      <c r="J123" s="12">
        <f t="shared" si="24"/>
        <v>-1.0761479597249041E-4</v>
      </c>
      <c r="K123" s="39">
        <f t="shared" si="25"/>
        <v>9.0700000000000003E-2</v>
      </c>
      <c r="L123" s="39">
        <f t="shared" si="26"/>
        <v>1E-3</v>
      </c>
      <c r="M123" s="39">
        <f t="shared" si="27"/>
        <v>9.1700000000000004E-2</v>
      </c>
      <c r="N123" s="10">
        <f t="shared" si="28"/>
        <v>3815.9880995226486</v>
      </c>
      <c r="O123" s="13">
        <f t="shared" si="18"/>
        <v>2.137465551510862E-5</v>
      </c>
      <c r="P123" s="41">
        <f t="shared" si="29"/>
        <v>68006.261652804111</v>
      </c>
      <c r="Q123" s="42">
        <f t="shared" si="19"/>
        <v>3.8092634929361158E-4</v>
      </c>
      <c r="R123" s="10">
        <v>2998676.05</v>
      </c>
      <c r="S123" s="10">
        <v>1223328.8899999999</v>
      </c>
      <c r="T123" s="10">
        <v>0</v>
      </c>
      <c r="U123" s="10"/>
      <c r="V123" s="10">
        <v>271981.34999999998</v>
      </c>
      <c r="W123" s="10">
        <v>4221.6200000000008</v>
      </c>
      <c r="X123" s="10">
        <f t="shared" si="20"/>
        <v>273239.29783021472</v>
      </c>
      <c r="Y123" s="10">
        <f t="shared" si="21"/>
        <v>3815.9880995226486</v>
      </c>
      <c r="Z123" s="10">
        <f t="shared" si="22"/>
        <v>68006.261652804111</v>
      </c>
      <c r="AA123" s="10"/>
      <c r="AB123" s="10"/>
      <c r="AC123" s="10"/>
      <c r="AD123" s="10"/>
      <c r="AE123" s="10"/>
      <c r="AF123" s="10"/>
      <c r="AG123" s="10"/>
      <c r="AH123" s="10"/>
      <c r="AI123" s="10"/>
    </row>
    <row r="124" spans="1:35" x14ac:dyDescent="0.4">
      <c r="A124" s="3">
        <v>6460</v>
      </c>
      <c r="B124" s="3" t="s">
        <v>256</v>
      </c>
      <c r="C124" s="3" t="s">
        <v>232</v>
      </c>
      <c r="D124" s="9" t="s">
        <v>257</v>
      </c>
      <c r="E124" s="10">
        <f t="shared" si="15"/>
        <v>253607.46617490362</v>
      </c>
      <c r="F124" s="11">
        <f t="shared" si="16"/>
        <v>1.4205422250206244E-3</v>
      </c>
      <c r="G124" s="10">
        <f t="shared" si="23"/>
        <v>66205.096798050217</v>
      </c>
      <c r="H124" s="11">
        <f t="shared" si="17"/>
        <v>3.7083740842372231E-4</v>
      </c>
      <c r="I124" s="11">
        <v>1.4783282564379107E-3</v>
      </c>
      <c r="J124" s="12">
        <f t="shared" si="24"/>
        <v>-5.7786031417286299E-5</v>
      </c>
      <c r="K124" s="39">
        <f t="shared" si="25"/>
        <v>9.0700000000000003E-2</v>
      </c>
      <c r="L124" s="39">
        <f t="shared" si="26"/>
        <v>1E-3</v>
      </c>
      <c r="M124" s="39">
        <f t="shared" si="27"/>
        <v>9.1700000000000004E-2</v>
      </c>
      <c r="N124" s="10">
        <f t="shared" si="28"/>
        <v>3084.9825291574889</v>
      </c>
      <c r="O124" s="13">
        <f t="shared" si="18"/>
        <v>1.7280043100532343E-5</v>
      </c>
      <c r="P124" s="41">
        <f t="shared" si="29"/>
        <v>63120.114268892721</v>
      </c>
      <c r="Q124" s="42">
        <f t="shared" si="19"/>
        <v>3.5355736532318989E-4</v>
      </c>
      <c r="R124" s="10">
        <v>2783240.87</v>
      </c>
      <c r="S124" s="10">
        <v>630470.43000000005</v>
      </c>
      <c r="T124" s="10">
        <v>0</v>
      </c>
      <c r="U124" s="10"/>
      <c r="V124" s="10">
        <v>252439.9</v>
      </c>
      <c r="W124" s="10">
        <v>3412.91</v>
      </c>
      <c r="X124" s="10">
        <f t="shared" si="20"/>
        <v>253607.46617490362</v>
      </c>
      <c r="Y124" s="10">
        <f t="shared" si="21"/>
        <v>3084.9825291574889</v>
      </c>
      <c r="Z124" s="10">
        <f t="shared" si="22"/>
        <v>63120.114268892721</v>
      </c>
      <c r="AA124" s="10"/>
      <c r="AB124" s="10"/>
      <c r="AC124" s="10"/>
      <c r="AD124" s="10"/>
      <c r="AE124" s="10"/>
      <c r="AF124" s="10"/>
      <c r="AG124" s="10"/>
      <c r="AH124" s="10"/>
      <c r="AI124" s="10"/>
    </row>
    <row r="125" spans="1:35" x14ac:dyDescent="0.4">
      <c r="A125" s="3">
        <v>6461</v>
      </c>
      <c r="B125" s="3" t="s">
        <v>258</v>
      </c>
      <c r="C125" s="3" t="s">
        <v>232</v>
      </c>
      <c r="D125" s="9" t="s">
        <v>259</v>
      </c>
      <c r="E125" s="10">
        <f t="shared" si="15"/>
        <v>2095776.2618745328</v>
      </c>
      <c r="F125" s="11">
        <f t="shared" si="16"/>
        <v>1.1739160203333422E-2</v>
      </c>
      <c r="G125" s="10">
        <f t="shared" si="23"/>
        <v>544136.49907672289</v>
      </c>
      <c r="H125" s="11">
        <f t="shared" si="17"/>
        <v>3.0478947831145201E-3</v>
      </c>
      <c r="I125" s="11">
        <v>1.1621288822760815E-2</v>
      </c>
      <c r="J125" s="12">
        <f t="shared" si="24"/>
        <v>1.1787138057260671E-4</v>
      </c>
      <c r="K125" s="39">
        <f t="shared" si="25"/>
        <v>9.0700000000000003E-2</v>
      </c>
      <c r="L125" s="39">
        <f t="shared" si="26"/>
        <v>1E-3</v>
      </c>
      <c r="M125" s="39">
        <f t="shared" si="27"/>
        <v>9.1700000000000004E-2</v>
      </c>
      <c r="N125" s="10">
        <f t="shared" si="28"/>
        <v>22520.794591426489</v>
      </c>
      <c r="O125" s="13">
        <f t="shared" si="18"/>
        <v>1.261466791205347E-4</v>
      </c>
      <c r="P125" s="41">
        <f t="shared" si="29"/>
        <v>521615.70448529645</v>
      </c>
      <c r="Q125" s="42">
        <f t="shared" si="19"/>
        <v>2.9217481039939858E-3</v>
      </c>
      <c r="R125" s="10">
        <v>22998041.829999998</v>
      </c>
      <c r="S125" s="10">
        <v>1912188.87</v>
      </c>
      <c r="T125" s="10">
        <v>0</v>
      </c>
      <c r="U125" s="10"/>
      <c r="V125" s="10">
        <v>2086127.6600000001</v>
      </c>
      <c r="W125" s="10">
        <v>24914.71</v>
      </c>
      <c r="X125" s="10">
        <f t="shared" si="20"/>
        <v>2095776.2618745328</v>
      </c>
      <c r="Y125" s="10">
        <f t="shared" si="21"/>
        <v>22520.794591426489</v>
      </c>
      <c r="Z125" s="10">
        <f t="shared" si="22"/>
        <v>521615.70448529645</v>
      </c>
      <c r="AA125" s="10"/>
      <c r="AB125" s="10"/>
      <c r="AC125" s="10"/>
      <c r="AD125" s="10"/>
      <c r="AE125" s="10"/>
      <c r="AF125" s="10"/>
      <c r="AG125" s="10"/>
      <c r="AH125" s="10"/>
      <c r="AI125" s="10"/>
    </row>
    <row r="126" spans="1:35" x14ac:dyDescent="0.4">
      <c r="A126" s="3">
        <v>6462</v>
      </c>
      <c r="B126" s="3" t="s">
        <v>260</v>
      </c>
      <c r="C126" s="3" t="s">
        <v>232</v>
      </c>
      <c r="D126" s="9" t="s">
        <v>261</v>
      </c>
      <c r="E126" s="10">
        <f t="shared" si="15"/>
        <v>1784652.0482556943</v>
      </c>
      <c r="F126" s="11">
        <f t="shared" si="16"/>
        <v>9.9964469885454547E-3</v>
      </c>
      <c r="G126" s="10">
        <f t="shared" si="23"/>
        <v>464971.37395998446</v>
      </c>
      <c r="H126" s="11">
        <f t="shared" si="17"/>
        <v>2.6044638200063202E-3</v>
      </c>
      <c r="I126" s="11">
        <v>9.8318049241530644E-3</v>
      </c>
      <c r="J126" s="12">
        <f t="shared" si="24"/>
        <v>1.6464206439239029E-4</v>
      </c>
      <c r="K126" s="39">
        <f t="shared" si="25"/>
        <v>9.0700000000000003E-2</v>
      </c>
      <c r="L126" s="39">
        <f t="shared" si="26"/>
        <v>1E-3</v>
      </c>
      <c r="M126" s="39">
        <f t="shared" si="27"/>
        <v>9.1700000000000004E-2</v>
      </c>
      <c r="N126" s="10">
        <f t="shared" si="28"/>
        <v>20791.070772758412</v>
      </c>
      <c r="O126" s="13">
        <f t="shared" si="18"/>
        <v>1.164579039472229E-4</v>
      </c>
      <c r="P126" s="41">
        <f t="shared" si="29"/>
        <v>444180.30318722606</v>
      </c>
      <c r="Q126" s="42">
        <f t="shared" si="19"/>
        <v>2.4880059160590972E-3</v>
      </c>
      <c r="R126" s="10">
        <v>19496540.77</v>
      </c>
      <c r="S126" s="10">
        <v>3414332.67</v>
      </c>
      <c r="T126" s="10">
        <v>0</v>
      </c>
      <c r="U126" s="10"/>
      <c r="V126" s="10">
        <v>1776435.8100000003</v>
      </c>
      <c r="W126" s="10">
        <v>23001.119999999999</v>
      </c>
      <c r="X126" s="10">
        <f t="shared" si="20"/>
        <v>1784652.0482556943</v>
      </c>
      <c r="Y126" s="10">
        <f t="shared" si="21"/>
        <v>20791.070772758412</v>
      </c>
      <c r="Z126" s="10">
        <f t="shared" si="22"/>
        <v>444180.30318722606</v>
      </c>
      <c r="AA126" s="10"/>
      <c r="AB126" s="10"/>
      <c r="AC126" s="10"/>
      <c r="AD126" s="10"/>
      <c r="AE126" s="10"/>
      <c r="AF126" s="10"/>
      <c r="AG126" s="10"/>
      <c r="AH126" s="10"/>
      <c r="AI126" s="10"/>
    </row>
    <row r="127" spans="1:35" x14ac:dyDescent="0.4">
      <c r="A127" s="3">
        <v>6463</v>
      </c>
      <c r="B127" s="3" t="s">
        <v>262</v>
      </c>
      <c r="C127" s="3" t="s">
        <v>232</v>
      </c>
      <c r="D127" s="9" t="s">
        <v>263</v>
      </c>
      <c r="E127" s="10">
        <f t="shared" si="15"/>
        <v>160228.70604845035</v>
      </c>
      <c r="F127" s="11">
        <f t="shared" si="16"/>
        <v>8.9749582705607716E-4</v>
      </c>
      <c r="G127" s="10">
        <f t="shared" si="23"/>
        <v>41732.373696785784</v>
      </c>
      <c r="H127" s="11">
        <f t="shared" si="17"/>
        <v>2.3375730959647402E-4</v>
      </c>
      <c r="I127" s="11">
        <v>8.5651550489635722E-4</v>
      </c>
      <c r="J127" s="12">
        <f t="shared" si="24"/>
        <v>4.0980322159719939E-5</v>
      </c>
      <c r="K127" s="39">
        <f t="shared" si="25"/>
        <v>9.0700000000000003E-2</v>
      </c>
      <c r="L127" s="39">
        <f t="shared" si="26"/>
        <v>1E-3</v>
      </c>
      <c r="M127" s="39">
        <f t="shared" si="27"/>
        <v>9.1700000000000004E-2</v>
      </c>
      <c r="N127" s="10">
        <f t="shared" si="28"/>
        <v>1853.2077263328613</v>
      </c>
      <c r="O127" s="13">
        <f t="shared" si="18"/>
        <v>1.0380450807290968E-5</v>
      </c>
      <c r="P127" s="41">
        <f t="shared" si="29"/>
        <v>39879.165970452923</v>
      </c>
      <c r="Q127" s="42">
        <f t="shared" si="19"/>
        <v>2.2337685878918303E-4</v>
      </c>
      <c r="R127" s="10">
        <v>1741373.16</v>
      </c>
      <c r="S127" s="10">
        <v>291828.14</v>
      </c>
      <c r="T127" s="10">
        <v>0</v>
      </c>
      <c r="U127" s="10"/>
      <c r="V127" s="10">
        <v>159491.03999999998</v>
      </c>
      <c r="W127" s="10">
        <v>2050.2000000000003</v>
      </c>
      <c r="X127" s="10">
        <f t="shared" si="20"/>
        <v>160228.70604845035</v>
      </c>
      <c r="Y127" s="10">
        <f t="shared" si="21"/>
        <v>1853.2077263328613</v>
      </c>
      <c r="Z127" s="10">
        <f t="shared" si="22"/>
        <v>39879.165970452923</v>
      </c>
      <c r="AA127" s="10"/>
      <c r="AB127" s="10"/>
      <c r="AC127" s="10"/>
      <c r="AD127" s="10"/>
      <c r="AE127" s="10"/>
      <c r="AF127" s="10"/>
      <c r="AG127" s="10"/>
      <c r="AH127" s="10"/>
      <c r="AI127" s="10"/>
    </row>
    <row r="128" spans="1:35" x14ac:dyDescent="0.4">
      <c r="A128" s="3">
        <v>6464</v>
      </c>
      <c r="B128" s="3" t="s">
        <v>264</v>
      </c>
      <c r="C128" s="3" t="s">
        <v>232</v>
      </c>
      <c r="D128" s="9" t="s">
        <v>265</v>
      </c>
      <c r="E128" s="10">
        <f t="shared" si="15"/>
        <v>267453.98321349965</v>
      </c>
      <c r="F128" s="11">
        <f t="shared" si="16"/>
        <v>1.4981013064603948E-3</v>
      </c>
      <c r="G128" s="10">
        <f t="shared" si="23"/>
        <v>69501.021722820049</v>
      </c>
      <c r="H128" s="11">
        <f t="shared" si="17"/>
        <v>3.8929901208528195E-4</v>
      </c>
      <c r="I128" s="11">
        <v>1.404206431193608E-3</v>
      </c>
      <c r="J128" s="12">
        <f t="shared" si="24"/>
        <v>9.3894875266786748E-5</v>
      </c>
      <c r="K128" s="39">
        <f t="shared" si="25"/>
        <v>9.0700000000000003E-2</v>
      </c>
      <c r="L128" s="39">
        <f t="shared" si="26"/>
        <v>1E-3</v>
      </c>
      <c r="M128" s="39">
        <f t="shared" si="27"/>
        <v>9.1700000000000004E-2</v>
      </c>
      <c r="N128" s="10">
        <f t="shared" si="28"/>
        <v>2934.6613678614431</v>
      </c>
      <c r="O128" s="13">
        <f t="shared" si="18"/>
        <v>1.6438042822875296E-5</v>
      </c>
      <c r="P128" s="41">
        <f t="shared" si="29"/>
        <v>66566.360354958611</v>
      </c>
      <c r="Q128" s="42">
        <f t="shared" si="19"/>
        <v>3.728609692624067E-4</v>
      </c>
      <c r="R128" s="10">
        <v>2909076.92</v>
      </c>
      <c r="S128" s="10">
        <v>312359.45</v>
      </c>
      <c r="T128" s="10">
        <v>0</v>
      </c>
      <c r="U128" s="10"/>
      <c r="V128" s="10">
        <v>266222.67</v>
      </c>
      <c r="W128" s="10">
        <v>3246.61</v>
      </c>
      <c r="X128" s="10">
        <f t="shared" si="20"/>
        <v>267453.98321349965</v>
      </c>
      <c r="Y128" s="10">
        <f t="shared" si="21"/>
        <v>2934.6613678614431</v>
      </c>
      <c r="Z128" s="10">
        <f t="shared" si="22"/>
        <v>66566.360354958611</v>
      </c>
      <c r="AA128" s="10"/>
      <c r="AB128" s="10"/>
      <c r="AC128" s="10"/>
      <c r="AD128" s="10"/>
      <c r="AE128" s="10"/>
      <c r="AF128" s="10"/>
      <c r="AG128" s="10"/>
      <c r="AH128" s="10"/>
      <c r="AI128" s="10"/>
    </row>
    <row r="129" spans="1:35" x14ac:dyDescent="0.4">
      <c r="A129" s="3">
        <v>6465</v>
      </c>
      <c r="B129" s="3" t="s">
        <v>266</v>
      </c>
      <c r="C129" s="3" t="s">
        <v>232</v>
      </c>
      <c r="D129" s="9" t="s">
        <v>267</v>
      </c>
      <c r="E129" s="10">
        <f t="shared" si="15"/>
        <v>30903.906393996753</v>
      </c>
      <c r="F129" s="11">
        <f t="shared" si="16"/>
        <v>1.731033577713396E-4</v>
      </c>
      <c r="G129" s="10">
        <f t="shared" si="23"/>
        <v>7998.2150521541616</v>
      </c>
      <c r="H129" s="11">
        <f t="shared" si="17"/>
        <v>4.480074020590825E-5</v>
      </c>
      <c r="I129" s="11">
        <v>1.3886632890637861E-4</v>
      </c>
      <c r="J129" s="12">
        <f t="shared" si="24"/>
        <v>3.423702886496099E-5</v>
      </c>
      <c r="K129" s="39">
        <f t="shared" si="25"/>
        <v>9.0700000000000003E-2</v>
      </c>
      <c r="L129" s="39">
        <f t="shared" si="26"/>
        <v>1E-3</v>
      </c>
      <c r="M129" s="39">
        <f t="shared" si="27"/>
        <v>9.1700000000000004E-2</v>
      </c>
      <c r="N129" s="10">
        <f t="shared" si="28"/>
        <v>306.57200881038591</v>
      </c>
      <c r="O129" s="13">
        <f t="shared" si="18"/>
        <v>1.7172147574874667E-6</v>
      </c>
      <c r="P129" s="41">
        <f t="shared" si="29"/>
        <v>7691.6430433437754</v>
      </c>
      <c r="Q129" s="42">
        <f t="shared" si="19"/>
        <v>4.3083525448420784E-5</v>
      </c>
      <c r="R129" s="10">
        <v>339158.53</v>
      </c>
      <c r="S129" s="10">
        <v>0</v>
      </c>
      <c r="T129" s="10">
        <v>0</v>
      </c>
      <c r="U129" s="10"/>
      <c r="V129" s="10">
        <v>30761.63</v>
      </c>
      <c r="W129" s="10">
        <v>339.16</v>
      </c>
      <c r="X129" s="10">
        <f t="shared" si="20"/>
        <v>30903.906393996753</v>
      </c>
      <c r="Y129" s="10">
        <f t="shared" si="21"/>
        <v>306.57200881038591</v>
      </c>
      <c r="Z129" s="10">
        <f t="shared" si="22"/>
        <v>7691.6430433437754</v>
      </c>
      <c r="AA129" s="10"/>
      <c r="AB129" s="10"/>
      <c r="AC129" s="10"/>
      <c r="AD129" s="10"/>
      <c r="AE129" s="10"/>
      <c r="AF129" s="10"/>
      <c r="AG129" s="10"/>
      <c r="AH129" s="10"/>
      <c r="AI129" s="10"/>
    </row>
    <row r="130" spans="1:35" x14ac:dyDescent="0.4">
      <c r="A130" s="3">
        <v>6466</v>
      </c>
      <c r="B130" s="3" t="s">
        <v>268</v>
      </c>
      <c r="C130" s="3" t="s">
        <v>232</v>
      </c>
      <c r="D130" s="9" t="s">
        <v>269</v>
      </c>
      <c r="E130" s="10">
        <f t="shared" si="15"/>
        <v>140701.79744122835</v>
      </c>
      <c r="F130" s="11">
        <f t="shared" si="16"/>
        <v>7.8811892810647327E-4</v>
      </c>
      <c r="G130" s="10">
        <f t="shared" si="23"/>
        <v>36585.781189891757</v>
      </c>
      <c r="H130" s="11">
        <f t="shared" si="17"/>
        <v>2.0492948334479883E-4</v>
      </c>
      <c r="I130" s="11">
        <v>7.5650895013213511E-4</v>
      </c>
      <c r="J130" s="12">
        <f t="shared" si="24"/>
        <v>3.1609977974338165E-5</v>
      </c>
      <c r="K130" s="39">
        <f t="shared" si="25"/>
        <v>9.0700000000000003E-2</v>
      </c>
      <c r="L130" s="39">
        <f t="shared" si="26"/>
        <v>1E-3</v>
      </c>
      <c r="M130" s="39">
        <f t="shared" si="27"/>
        <v>9.1700000000000004E-2</v>
      </c>
      <c r="N130" s="10">
        <f t="shared" si="28"/>
        <v>1566.6484085092129</v>
      </c>
      <c r="O130" s="13">
        <f t="shared" si="18"/>
        <v>8.7753339821385995E-6</v>
      </c>
      <c r="P130" s="41">
        <f t="shared" si="29"/>
        <v>35019.132781382541</v>
      </c>
      <c r="Q130" s="42">
        <f t="shared" si="19"/>
        <v>1.9615414936266021E-4</v>
      </c>
      <c r="R130" s="10">
        <v>1544146.62</v>
      </c>
      <c r="S130" s="10">
        <v>188944.04</v>
      </c>
      <c r="T130" s="10">
        <v>0</v>
      </c>
      <c r="U130" s="10"/>
      <c r="V130" s="10">
        <v>140054.03</v>
      </c>
      <c r="W130" s="10">
        <v>1733.18</v>
      </c>
      <c r="X130" s="10">
        <f t="shared" si="20"/>
        <v>140701.79744122835</v>
      </c>
      <c r="Y130" s="10">
        <f t="shared" si="21"/>
        <v>1566.6484085092129</v>
      </c>
      <c r="Z130" s="10">
        <f t="shared" si="22"/>
        <v>35019.132781382541</v>
      </c>
      <c r="AA130" s="10"/>
      <c r="AB130" s="10"/>
      <c r="AC130" s="10"/>
      <c r="AD130" s="10"/>
      <c r="AE130" s="10"/>
      <c r="AF130" s="10"/>
      <c r="AG130" s="10"/>
      <c r="AH130" s="10"/>
      <c r="AI130" s="10"/>
    </row>
    <row r="131" spans="1:35" x14ac:dyDescent="0.4">
      <c r="A131" s="3">
        <v>6467</v>
      </c>
      <c r="B131" s="3" t="s">
        <v>270</v>
      </c>
      <c r="C131" s="3" t="s">
        <v>232</v>
      </c>
      <c r="D131" s="9" t="s">
        <v>271</v>
      </c>
      <c r="E131" s="10">
        <f t="shared" si="15"/>
        <v>352000.67196690646</v>
      </c>
      <c r="F131" s="11">
        <f t="shared" si="16"/>
        <v>1.9716762495461033E-3</v>
      </c>
      <c r="G131" s="10">
        <f t="shared" si="23"/>
        <v>91602.195325223511</v>
      </c>
      <c r="H131" s="11">
        <f t="shared" si="17"/>
        <v>5.1309525041476746E-4</v>
      </c>
      <c r="I131" s="11">
        <v>1.8783906931770294E-3</v>
      </c>
      <c r="J131" s="12">
        <f t="shared" si="24"/>
        <v>9.3285556369073885E-5</v>
      </c>
      <c r="K131" s="39">
        <f t="shared" si="25"/>
        <v>9.0700000000000003E-2</v>
      </c>
      <c r="L131" s="39">
        <f t="shared" si="26"/>
        <v>1E-3</v>
      </c>
      <c r="M131" s="39">
        <f t="shared" si="27"/>
        <v>9.1700000000000004E-2</v>
      </c>
      <c r="N131" s="10">
        <f t="shared" si="28"/>
        <v>3993.0922795150373</v>
      </c>
      <c r="O131" s="13">
        <f t="shared" si="18"/>
        <v>2.2366676648009073E-5</v>
      </c>
      <c r="P131" s="41">
        <f t="shared" si="29"/>
        <v>87609.103045708471</v>
      </c>
      <c r="Q131" s="42">
        <f t="shared" si="19"/>
        <v>4.9072857376675834E-4</v>
      </c>
      <c r="R131" s="10">
        <v>3823249.9</v>
      </c>
      <c r="S131" s="10">
        <v>554548.34</v>
      </c>
      <c r="T131" s="10">
        <v>0</v>
      </c>
      <c r="U131" s="10"/>
      <c r="V131" s="10">
        <v>350380.12</v>
      </c>
      <c r="W131" s="10">
        <v>4417.5499999999993</v>
      </c>
      <c r="X131" s="10">
        <f t="shared" si="20"/>
        <v>352000.67196690646</v>
      </c>
      <c r="Y131" s="10">
        <f t="shared" si="21"/>
        <v>3993.0922795150373</v>
      </c>
      <c r="Z131" s="10">
        <f t="shared" si="22"/>
        <v>87609.103045708471</v>
      </c>
      <c r="AA131" s="10"/>
      <c r="AB131" s="10"/>
      <c r="AC131" s="10"/>
      <c r="AD131" s="10"/>
      <c r="AE131" s="10"/>
      <c r="AF131" s="10"/>
      <c r="AG131" s="10"/>
      <c r="AH131" s="10"/>
      <c r="AI131" s="10"/>
    </row>
    <row r="132" spans="1:35" x14ac:dyDescent="0.4">
      <c r="A132" s="3">
        <v>6468</v>
      </c>
      <c r="B132" s="3" t="s">
        <v>272</v>
      </c>
      <c r="C132" s="3" t="s">
        <v>232</v>
      </c>
      <c r="D132" s="9" t="s">
        <v>273</v>
      </c>
      <c r="E132" s="10">
        <f t="shared" si="15"/>
        <v>393240.77447158843</v>
      </c>
      <c r="F132" s="11">
        <f t="shared" si="16"/>
        <v>2.2026761796967277E-3</v>
      </c>
      <c r="G132" s="10">
        <f t="shared" si="23"/>
        <v>102050.02552275469</v>
      </c>
      <c r="H132" s="11">
        <f t="shared" si="17"/>
        <v>5.7161712352556506E-4</v>
      </c>
      <c r="I132" s="11">
        <v>2.1788628386453807E-3</v>
      </c>
      <c r="J132" s="12">
        <f t="shared" si="24"/>
        <v>2.3813341051347019E-5</v>
      </c>
      <c r="K132" s="39">
        <f t="shared" si="25"/>
        <v>9.0700000000000003E-2</v>
      </c>
      <c r="L132" s="39">
        <f t="shared" si="26"/>
        <v>1E-3</v>
      </c>
      <c r="M132" s="39">
        <f t="shared" si="27"/>
        <v>9.1700000000000004E-2</v>
      </c>
      <c r="N132" s="10">
        <f t="shared" si="28"/>
        <v>4176.7136908540569</v>
      </c>
      <c r="O132" s="13">
        <f t="shared" si="18"/>
        <v>2.3395203024456783E-5</v>
      </c>
      <c r="P132" s="41">
        <f t="shared" si="29"/>
        <v>97873.311831900632</v>
      </c>
      <c r="Q132" s="42">
        <f t="shared" si="19"/>
        <v>5.4822192050110827E-4</v>
      </c>
      <c r="R132" s="10">
        <v>4271144.95</v>
      </c>
      <c r="S132" s="10">
        <v>305063.2</v>
      </c>
      <c r="T132" s="10">
        <v>0</v>
      </c>
      <c r="U132" s="10"/>
      <c r="V132" s="10">
        <v>391430.36</v>
      </c>
      <c r="W132" s="10">
        <v>4620.6899999999996</v>
      </c>
      <c r="X132" s="10">
        <f t="shared" si="20"/>
        <v>393240.77447158843</v>
      </c>
      <c r="Y132" s="10">
        <f t="shared" si="21"/>
        <v>4176.7136908540569</v>
      </c>
      <c r="Z132" s="10">
        <f t="shared" si="22"/>
        <v>97873.311831900632</v>
      </c>
      <c r="AA132" s="10"/>
      <c r="AB132" s="10"/>
      <c r="AC132" s="10"/>
      <c r="AD132" s="10"/>
      <c r="AE132" s="10"/>
      <c r="AF132" s="10"/>
      <c r="AG132" s="10"/>
      <c r="AH132" s="10"/>
      <c r="AI132" s="10"/>
    </row>
    <row r="133" spans="1:35" x14ac:dyDescent="0.4">
      <c r="A133" s="3">
        <v>6469</v>
      </c>
      <c r="B133" s="3" t="s">
        <v>274</v>
      </c>
      <c r="C133" s="3" t="s">
        <v>232</v>
      </c>
      <c r="D133" s="9" t="s">
        <v>275</v>
      </c>
      <c r="E133" s="10">
        <f t="shared" si="15"/>
        <v>120303.1655665093</v>
      </c>
      <c r="F133" s="11">
        <f t="shared" si="16"/>
        <v>6.7385920875457695E-4</v>
      </c>
      <c r="G133" s="10">
        <f t="shared" si="23"/>
        <v>31147.038633240267</v>
      </c>
      <c r="H133" s="11">
        <f t="shared" si="17"/>
        <v>1.744652246647655E-4</v>
      </c>
      <c r="I133" s="11">
        <v>6.8237357323852079E-4</v>
      </c>
      <c r="J133" s="12">
        <f t="shared" si="24"/>
        <v>-8.5143644839438338E-6</v>
      </c>
      <c r="K133" s="39">
        <f t="shared" si="25"/>
        <v>9.0700000000000003E-2</v>
      </c>
      <c r="L133" s="39">
        <f t="shared" si="26"/>
        <v>1E-3</v>
      </c>
      <c r="M133" s="39">
        <f t="shared" si="27"/>
        <v>9.1700000000000004E-2</v>
      </c>
      <c r="N133" s="10">
        <f t="shared" si="28"/>
        <v>1204.9013925700797</v>
      </c>
      <c r="O133" s="13">
        <f t="shared" si="18"/>
        <v>6.7490651239404515E-6</v>
      </c>
      <c r="P133" s="41">
        <f t="shared" si="29"/>
        <v>29942.137240670188</v>
      </c>
      <c r="Q133" s="42">
        <f t="shared" si="19"/>
        <v>1.6771615954082504E-4</v>
      </c>
      <c r="R133" s="10">
        <v>1314007.8700000001</v>
      </c>
      <c r="S133" s="10">
        <v>12429.77</v>
      </c>
      <c r="T133" s="10">
        <v>0</v>
      </c>
      <c r="U133" s="10"/>
      <c r="V133" s="10">
        <v>119749.31000000001</v>
      </c>
      <c r="W133" s="10">
        <v>1332.98</v>
      </c>
      <c r="X133" s="10">
        <f t="shared" si="20"/>
        <v>120303.1655665093</v>
      </c>
      <c r="Y133" s="10">
        <f t="shared" si="21"/>
        <v>1204.9013925700797</v>
      </c>
      <c r="Z133" s="10">
        <f t="shared" si="22"/>
        <v>29942.137240670188</v>
      </c>
      <c r="AA133" s="10"/>
      <c r="AB133" s="10"/>
      <c r="AC133" s="10"/>
      <c r="AD133" s="10"/>
      <c r="AE133" s="10"/>
      <c r="AF133" s="10"/>
      <c r="AG133" s="10"/>
      <c r="AH133" s="10"/>
      <c r="AI133" s="10"/>
    </row>
    <row r="134" spans="1:35" x14ac:dyDescent="0.4">
      <c r="A134" s="3">
        <v>6470</v>
      </c>
      <c r="B134" s="3" t="s">
        <v>276</v>
      </c>
      <c r="C134" s="3" t="s">
        <v>232</v>
      </c>
      <c r="D134" s="9" t="s">
        <v>277</v>
      </c>
      <c r="E134" s="10">
        <f t="shared" si="15"/>
        <v>688819.71024241182</v>
      </c>
      <c r="F134" s="11">
        <f t="shared" si="16"/>
        <v>3.8583149722847048E-3</v>
      </c>
      <c r="G134" s="10">
        <f t="shared" si="23"/>
        <v>178832.19308852253</v>
      </c>
      <c r="H134" s="11">
        <f t="shared" si="17"/>
        <v>1.0017003257312886E-3</v>
      </c>
      <c r="I134" s="11">
        <v>3.8274610926732336E-3</v>
      </c>
      <c r="J134" s="12">
        <f t="shared" si="24"/>
        <v>3.0853879611471291E-5</v>
      </c>
      <c r="K134" s="39">
        <f t="shared" si="25"/>
        <v>9.0700000000000003E-2</v>
      </c>
      <c r="L134" s="39">
        <f t="shared" si="26"/>
        <v>1E-3</v>
      </c>
      <c r="M134" s="39">
        <f t="shared" si="27"/>
        <v>9.1700000000000004E-2</v>
      </c>
      <c r="N134" s="10">
        <f t="shared" si="28"/>
        <v>7392.5289613584482</v>
      </c>
      <c r="O134" s="13">
        <f t="shared" si="18"/>
        <v>4.1408085091844697E-5</v>
      </c>
      <c r="P134" s="41">
        <f t="shared" si="29"/>
        <v>171439.66412716408</v>
      </c>
      <c r="Q134" s="42">
        <f t="shared" si="19"/>
        <v>9.6029224063944388E-4</v>
      </c>
      <c r="R134" s="10">
        <v>7556755.5199999996</v>
      </c>
      <c r="S134" s="10">
        <v>619952.77</v>
      </c>
      <c r="T134" s="10">
        <v>0</v>
      </c>
      <c r="U134" s="10"/>
      <c r="V134" s="10">
        <v>685648.5</v>
      </c>
      <c r="W134" s="10">
        <v>8178.34</v>
      </c>
      <c r="X134" s="10">
        <f t="shared" si="20"/>
        <v>688819.71024241182</v>
      </c>
      <c r="Y134" s="10">
        <f t="shared" si="21"/>
        <v>7392.5289613584482</v>
      </c>
      <c r="Z134" s="10">
        <f t="shared" si="22"/>
        <v>171439.66412716408</v>
      </c>
      <c r="AA134" s="10"/>
      <c r="AB134" s="10"/>
      <c r="AC134" s="10"/>
      <c r="AD134" s="10"/>
      <c r="AE134" s="10"/>
      <c r="AF134" s="10"/>
      <c r="AG134" s="10"/>
      <c r="AH134" s="10"/>
      <c r="AI134" s="10"/>
    </row>
    <row r="135" spans="1:35" x14ac:dyDescent="0.4">
      <c r="A135" s="3">
        <v>6471</v>
      </c>
      <c r="B135" s="3" t="s">
        <v>278</v>
      </c>
      <c r="C135" s="3" t="s">
        <v>232</v>
      </c>
      <c r="D135" s="9" t="s">
        <v>279</v>
      </c>
      <c r="E135" s="10">
        <f t="shared" si="15"/>
        <v>1366587.2481398205</v>
      </c>
      <c r="F135" s="11">
        <f t="shared" si="16"/>
        <v>7.6547229442311213E-3</v>
      </c>
      <c r="G135" s="10">
        <f t="shared" si="23"/>
        <v>354923.12196211453</v>
      </c>
      <c r="H135" s="11">
        <f t="shared" si="17"/>
        <v>1.988045892290932E-3</v>
      </c>
      <c r="I135" s="11">
        <v>7.9384080579594177E-3</v>
      </c>
      <c r="J135" s="12">
        <f t="shared" si="24"/>
        <v>-2.8368511372829641E-4</v>
      </c>
      <c r="K135" s="39">
        <f t="shared" si="25"/>
        <v>9.0700000000000003E-2</v>
      </c>
      <c r="L135" s="39">
        <f t="shared" si="26"/>
        <v>1E-3</v>
      </c>
      <c r="M135" s="39">
        <f t="shared" si="27"/>
        <v>9.1700000000000004E-2</v>
      </c>
      <c r="N135" s="10">
        <f t="shared" si="28"/>
        <v>14794.558075484312</v>
      </c>
      <c r="O135" s="13">
        <f t="shared" si="18"/>
        <v>8.2869383791134827E-5</v>
      </c>
      <c r="P135" s="41">
        <f t="shared" si="29"/>
        <v>340128.56388663023</v>
      </c>
      <c r="Q135" s="42">
        <f t="shared" si="19"/>
        <v>1.9051765084997971E-3</v>
      </c>
      <c r="R135" s="10">
        <v>14931903.08</v>
      </c>
      <c r="S135" s="10">
        <v>1366849.7</v>
      </c>
      <c r="T135" s="10">
        <v>0</v>
      </c>
      <c r="U135" s="10"/>
      <c r="V135" s="10">
        <v>1360295.71</v>
      </c>
      <c r="W135" s="10">
        <v>16367.189999999999</v>
      </c>
      <c r="X135" s="10">
        <f t="shared" si="20"/>
        <v>1366587.2481398205</v>
      </c>
      <c r="Y135" s="10">
        <f t="shared" si="21"/>
        <v>14794.558075484312</v>
      </c>
      <c r="Z135" s="10">
        <f t="shared" si="22"/>
        <v>340128.56388663023</v>
      </c>
      <c r="AA135" s="10"/>
      <c r="AB135" s="10"/>
      <c r="AC135" s="10"/>
      <c r="AD135" s="10"/>
      <c r="AE135" s="10"/>
      <c r="AF135" s="10"/>
      <c r="AG135" s="10"/>
      <c r="AH135" s="10"/>
      <c r="AI135" s="10"/>
    </row>
    <row r="136" spans="1:35" x14ac:dyDescent="0.4">
      <c r="A136" s="3">
        <v>6472</v>
      </c>
      <c r="B136" s="3" t="s">
        <v>280</v>
      </c>
      <c r="C136" s="3" t="s">
        <v>232</v>
      </c>
      <c r="D136" s="9" t="s">
        <v>281</v>
      </c>
      <c r="E136" s="10">
        <f t="shared" si="15"/>
        <v>142331.77156831679</v>
      </c>
      <c r="F136" s="11">
        <f t="shared" si="16"/>
        <v>7.9724897111405329E-4</v>
      </c>
      <c r="G136" s="10">
        <f t="shared" si="23"/>
        <v>37045.825339634721</v>
      </c>
      <c r="H136" s="11">
        <f t="shared" si="17"/>
        <v>2.0750634809543235E-4</v>
      </c>
      <c r="I136" s="11">
        <v>8.4386450059659548E-4</v>
      </c>
      <c r="J136" s="12">
        <f t="shared" si="24"/>
        <v>-4.6615529482542189E-5</v>
      </c>
      <c r="K136" s="39">
        <f t="shared" si="25"/>
        <v>9.0700000000000003E-2</v>
      </c>
      <c r="L136" s="39">
        <f t="shared" si="26"/>
        <v>1E-3</v>
      </c>
      <c r="M136" s="39">
        <f t="shared" si="27"/>
        <v>9.1700000000000004E-2</v>
      </c>
      <c r="N136" s="10">
        <f t="shared" si="28"/>
        <v>1621.0098916141092</v>
      </c>
      <c r="O136" s="13">
        <f t="shared" si="18"/>
        <v>9.0798312563315962E-6</v>
      </c>
      <c r="P136" s="41">
        <f t="shared" si="29"/>
        <v>35424.815448020614</v>
      </c>
      <c r="Q136" s="42">
        <f t="shared" si="19"/>
        <v>1.9842651683910076E-4</v>
      </c>
      <c r="R136" s="10">
        <v>1515546.19</v>
      </c>
      <c r="S136" s="10">
        <v>233710.53</v>
      </c>
      <c r="T136" s="10">
        <v>0</v>
      </c>
      <c r="U136" s="10"/>
      <c r="V136" s="10">
        <v>141676.5</v>
      </c>
      <c r="W136" s="10">
        <v>1793.3200000000002</v>
      </c>
      <c r="X136" s="10">
        <f t="shared" si="20"/>
        <v>142331.77156831679</v>
      </c>
      <c r="Y136" s="10">
        <f t="shared" si="21"/>
        <v>1621.0098916141092</v>
      </c>
      <c r="Z136" s="10">
        <f t="shared" si="22"/>
        <v>35424.815448020614</v>
      </c>
      <c r="AA136" s="10"/>
      <c r="AB136" s="10"/>
      <c r="AC136" s="10"/>
      <c r="AD136" s="10"/>
      <c r="AE136" s="10"/>
      <c r="AF136" s="10"/>
      <c r="AG136" s="10"/>
      <c r="AH136" s="10"/>
      <c r="AI136" s="10"/>
    </row>
    <row r="137" spans="1:35" x14ac:dyDescent="0.4">
      <c r="A137" s="3">
        <v>6473</v>
      </c>
      <c r="B137" s="3" t="s">
        <v>282</v>
      </c>
      <c r="C137" s="3" t="s">
        <v>232</v>
      </c>
      <c r="D137" s="9" t="s">
        <v>283</v>
      </c>
      <c r="E137" s="10">
        <f t="shared" si="15"/>
        <v>484716.16178934701</v>
      </c>
      <c r="F137" s="11">
        <f t="shared" si="16"/>
        <v>2.7150611350567335E-3</v>
      </c>
      <c r="G137" s="10">
        <f t="shared" si="23"/>
        <v>126173.56151575183</v>
      </c>
      <c r="H137" s="11">
        <f t="shared" si="17"/>
        <v>7.0674130583659996E-4</v>
      </c>
      <c r="I137" s="11">
        <v>2.4836603587661105E-3</v>
      </c>
      <c r="J137" s="12">
        <f t="shared" si="24"/>
        <v>2.3140077629062302E-4</v>
      </c>
      <c r="K137" s="39">
        <f t="shared" si="25"/>
        <v>9.0700000000000003E-2</v>
      </c>
      <c r="L137" s="39">
        <f t="shared" si="26"/>
        <v>1E-3</v>
      </c>
      <c r="M137" s="39">
        <f t="shared" si="27"/>
        <v>9.1700000000000004E-2</v>
      </c>
      <c r="N137" s="10">
        <f t="shared" si="28"/>
        <v>5533.0299825744714</v>
      </c>
      <c r="O137" s="13">
        <f t="shared" si="18"/>
        <v>3.0992394826150287E-5</v>
      </c>
      <c r="P137" s="41">
        <f t="shared" si="29"/>
        <v>120640.53153317736</v>
      </c>
      <c r="Q137" s="42">
        <f t="shared" si="19"/>
        <v>6.7574891101044958E-4</v>
      </c>
      <c r="R137" s="10">
        <v>5319562.66</v>
      </c>
      <c r="S137" s="10">
        <v>803467.28</v>
      </c>
      <c r="T137" s="10">
        <v>0</v>
      </c>
      <c r="U137" s="10"/>
      <c r="V137" s="10">
        <v>482484.61000000004</v>
      </c>
      <c r="W137" s="10">
        <v>6121.1799999999994</v>
      </c>
      <c r="X137" s="10">
        <f t="shared" si="20"/>
        <v>484716.16178934701</v>
      </c>
      <c r="Y137" s="10">
        <f t="shared" si="21"/>
        <v>5533.0299825744714</v>
      </c>
      <c r="Z137" s="10">
        <f t="shared" si="22"/>
        <v>120640.53153317736</v>
      </c>
      <c r="AA137" s="10"/>
      <c r="AB137" s="10"/>
      <c r="AC137" s="10"/>
      <c r="AD137" s="10"/>
      <c r="AE137" s="10"/>
      <c r="AF137" s="10"/>
      <c r="AG137" s="10"/>
      <c r="AH137" s="10"/>
      <c r="AI137" s="10"/>
    </row>
    <row r="138" spans="1:35" x14ac:dyDescent="0.4">
      <c r="A138" s="3">
        <v>6474</v>
      </c>
      <c r="B138" s="3" t="s">
        <v>284</v>
      </c>
      <c r="C138" s="3" t="s">
        <v>232</v>
      </c>
      <c r="D138" s="9" t="s">
        <v>285</v>
      </c>
      <c r="E138" s="10">
        <f t="shared" si="15"/>
        <v>726101.41896703606</v>
      </c>
      <c r="F138" s="11">
        <f t="shared" si="16"/>
        <v>4.0671425839596854E-3</v>
      </c>
      <c r="G138" s="10">
        <f t="shared" si="23"/>
        <v>188695.85371594399</v>
      </c>
      <c r="H138" s="11">
        <f t="shared" si="17"/>
        <v>1.0569500651252473E-3</v>
      </c>
      <c r="I138" s="11">
        <v>4.04200708686424E-3</v>
      </c>
      <c r="J138" s="12">
        <f t="shared" si="24"/>
        <v>2.513549709544545E-5</v>
      </c>
      <c r="K138" s="39">
        <f t="shared" si="25"/>
        <v>9.0700000000000003E-2</v>
      </c>
      <c r="L138" s="39">
        <f t="shared" si="26"/>
        <v>1E-3</v>
      </c>
      <c r="M138" s="39">
        <f t="shared" si="27"/>
        <v>9.1700000000000004E-2</v>
      </c>
      <c r="N138" s="10">
        <f t="shared" si="28"/>
        <v>7977.1815598327903</v>
      </c>
      <c r="O138" s="13">
        <f t="shared" si="18"/>
        <v>4.4682924415889089E-5</v>
      </c>
      <c r="P138" s="41">
        <f t="shared" si="29"/>
        <v>180718.67215611119</v>
      </c>
      <c r="Q138" s="42">
        <f t="shared" si="19"/>
        <v>1.0122671407093581E-3</v>
      </c>
      <c r="R138" s="10">
        <v>7926065.21</v>
      </c>
      <c r="S138" s="10">
        <v>855906.82</v>
      </c>
      <c r="T138" s="10">
        <v>0</v>
      </c>
      <c r="U138" s="10"/>
      <c r="V138" s="10">
        <v>722758.57</v>
      </c>
      <c r="W138" s="10">
        <v>8825.1400000000012</v>
      </c>
      <c r="X138" s="10">
        <f t="shared" si="20"/>
        <v>726101.41896703606</v>
      </c>
      <c r="Y138" s="10">
        <f t="shared" si="21"/>
        <v>7977.1815598327903</v>
      </c>
      <c r="Z138" s="10">
        <f t="shared" si="22"/>
        <v>180718.67215611119</v>
      </c>
      <c r="AA138" s="10"/>
      <c r="AB138" s="10"/>
      <c r="AC138" s="10"/>
      <c r="AD138" s="10"/>
      <c r="AE138" s="10"/>
      <c r="AF138" s="10"/>
      <c r="AG138" s="10"/>
      <c r="AH138" s="10"/>
      <c r="AI138" s="10"/>
    </row>
    <row r="139" spans="1:35" x14ac:dyDescent="0.4">
      <c r="A139" s="3">
        <v>6475</v>
      </c>
      <c r="B139" s="3" t="s">
        <v>286</v>
      </c>
      <c r="C139" s="3" t="s">
        <v>232</v>
      </c>
      <c r="D139" s="9" t="s">
        <v>287</v>
      </c>
      <c r="E139" s="10">
        <f t="shared" ref="E139:E202" si="30">X139</f>
        <v>129921.79813517886</v>
      </c>
      <c r="F139" s="11">
        <f t="shared" ref="F139:F202" si="31">E139/($E$582+$G$582)</f>
        <v>7.2773646212112553E-4</v>
      </c>
      <c r="G139" s="10">
        <f t="shared" si="23"/>
        <v>33707.737916888669</v>
      </c>
      <c r="H139" s="11">
        <f t="shared" ref="H139:H202" si="32">G139/($E$582+$G$582)</f>
        <v>1.8880857785096039E-4</v>
      </c>
      <c r="I139" s="11">
        <v>7.4647581267150021E-4</v>
      </c>
      <c r="J139" s="12">
        <f t="shared" si="24"/>
        <v>-1.8739350550374683E-5</v>
      </c>
      <c r="K139" s="39">
        <f t="shared" si="25"/>
        <v>9.0700000000000003E-2</v>
      </c>
      <c r="L139" s="39">
        <f t="shared" si="26"/>
        <v>1E-3</v>
      </c>
      <c r="M139" s="39">
        <f t="shared" si="27"/>
        <v>9.1700000000000004E-2</v>
      </c>
      <c r="N139" s="10">
        <f t="shared" si="28"/>
        <v>1371.6286216804572</v>
      </c>
      <c r="O139" s="13">
        <f t="shared" ref="O139:O202" si="33">N139/($E$582+$G$582)</f>
        <v>7.6829614030375234E-6</v>
      </c>
      <c r="P139" s="41">
        <f t="shared" si="29"/>
        <v>32336.109295208211</v>
      </c>
      <c r="Q139" s="42">
        <f t="shared" ref="Q139:Q202" si="34">P139/($E$582+$G$582)</f>
        <v>1.8112561644792287E-4</v>
      </c>
      <c r="R139" s="10">
        <v>1425841.2</v>
      </c>
      <c r="S139" s="10">
        <v>91558.59</v>
      </c>
      <c r="T139" s="10">
        <v>0</v>
      </c>
      <c r="U139" s="10"/>
      <c r="V139" s="10">
        <v>129323.66</v>
      </c>
      <c r="W139" s="10">
        <v>1517.43</v>
      </c>
      <c r="X139" s="10">
        <f t="shared" ref="X139:X202" si="35">V139/$V$582*$X$583</f>
        <v>129921.79813517886</v>
      </c>
      <c r="Y139" s="10">
        <f t="shared" ref="Y139:Y202" si="36">W139/$W$582*$Y$583</f>
        <v>1371.6286216804572</v>
      </c>
      <c r="Z139" s="10">
        <f t="shared" ref="Z139:Z202" si="37">V139/$V$582*$Z$583</f>
        <v>32336.109295208211</v>
      </c>
      <c r="AA139" s="10"/>
      <c r="AB139" s="10"/>
      <c r="AC139" s="10"/>
      <c r="AD139" s="10"/>
      <c r="AE139" s="10"/>
      <c r="AF139" s="10"/>
      <c r="AG139" s="10"/>
      <c r="AH139" s="10"/>
      <c r="AI139" s="10"/>
    </row>
    <row r="140" spans="1:35" x14ac:dyDescent="0.4">
      <c r="A140" s="3">
        <v>6476</v>
      </c>
      <c r="B140" s="3" t="s">
        <v>288</v>
      </c>
      <c r="C140" s="3" t="s">
        <v>232</v>
      </c>
      <c r="D140" s="9" t="s">
        <v>289</v>
      </c>
      <c r="E140" s="10">
        <f t="shared" si="30"/>
        <v>124909.45213614122</v>
      </c>
      <c r="F140" s="11">
        <f t="shared" si="31"/>
        <v>6.9966059651101935E-4</v>
      </c>
      <c r="G140" s="10">
        <f t="shared" ref="G140:G203" si="38">Y140+Z140</f>
        <v>32330.86970266539</v>
      </c>
      <c r="H140" s="11">
        <f t="shared" si="32"/>
        <v>1.810962676966371E-4</v>
      </c>
      <c r="I140" s="11">
        <v>6.4181108832711564E-4</v>
      </c>
      <c r="J140" s="12">
        <f t="shared" ref="J140:J203" si="39">F140-I140</f>
        <v>5.7849508183903712E-5</v>
      </c>
      <c r="K140" s="39">
        <f t="shared" ref="K140:K203" si="40">IF(OR($C140="City",$C140="County",$C140="Other Local Government",$C140="Consolidated Government"),0.0907,IF(OR($C140="School District"),0.088,IF(OR($C140="State Agency",$C140="University"),0.0917,)))</f>
        <v>9.0700000000000003E-2</v>
      </c>
      <c r="L140" s="39">
        <f t="shared" ref="L140:L203" si="41">IF(OR($C140="City",$C140="County",$C140="Other Local Government",$C140="Consolidated Government"),0.001,IF(OR($C140="School District"),0.0037,IF(OR($C140="State Agency",$C140="University"),0,)))</f>
        <v>1E-3</v>
      </c>
      <c r="M140" s="39">
        <f t="shared" ref="M140:M203" si="42">K140+L140</f>
        <v>9.1700000000000004E-2</v>
      </c>
      <c r="N140" s="10">
        <f t="shared" ref="N140:N203" si="43">Y140</f>
        <v>1242.2783018881287</v>
      </c>
      <c r="O140" s="13">
        <f t="shared" si="33"/>
        <v>6.9584259867252933E-6</v>
      </c>
      <c r="P140" s="41">
        <f t="shared" ref="P140:P203" si="44">Z140</f>
        <v>31088.591400777263</v>
      </c>
      <c r="Q140" s="42">
        <f t="shared" si="34"/>
        <v>1.7413784170991183E-4</v>
      </c>
      <c r="R140" s="10">
        <v>1363394.35</v>
      </c>
      <c r="S140" s="10">
        <v>3422.4</v>
      </c>
      <c r="T140" s="10">
        <v>0</v>
      </c>
      <c r="U140" s="10"/>
      <c r="V140" s="10">
        <v>124334.39</v>
      </c>
      <c r="W140" s="10">
        <v>1374.3300000000002</v>
      </c>
      <c r="X140" s="10">
        <f t="shared" si="35"/>
        <v>124909.45213614122</v>
      </c>
      <c r="Y140" s="10">
        <f t="shared" si="36"/>
        <v>1242.2783018881287</v>
      </c>
      <c r="Z140" s="10">
        <f t="shared" si="37"/>
        <v>31088.591400777263</v>
      </c>
      <c r="AA140" s="10"/>
      <c r="AB140" s="10"/>
      <c r="AC140" s="10"/>
      <c r="AD140" s="10"/>
      <c r="AE140" s="10"/>
      <c r="AF140" s="10"/>
      <c r="AG140" s="10"/>
      <c r="AH140" s="10"/>
      <c r="AI140" s="10"/>
    </row>
    <row r="141" spans="1:35" x14ac:dyDescent="0.4">
      <c r="A141" s="3">
        <v>6477</v>
      </c>
      <c r="B141" s="3" t="s">
        <v>290</v>
      </c>
      <c r="C141" s="3" t="s">
        <v>232</v>
      </c>
      <c r="D141" s="9" t="s">
        <v>291</v>
      </c>
      <c r="E141" s="10">
        <f t="shared" si="30"/>
        <v>187675.05442611847</v>
      </c>
      <c r="F141" s="11">
        <f t="shared" si="31"/>
        <v>1.0512322188948521E-3</v>
      </c>
      <c r="G141" s="10">
        <f t="shared" si="38"/>
        <v>48717.296860136499</v>
      </c>
      <c r="H141" s="11">
        <f t="shared" si="32"/>
        <v>2.7288225509481052E-4</v>
      </c>
      <c r="I141" s="11">
        <v>1.126789059098019E-3</v>
      </c>
      <c r="J141" s="12">
        <f t="shared" si="39"/>
        <v>-7.5556840203166867E-5</v>
      </c>
      <c r="K141" s="39">
        <f t="shared" si="40"/>
        <v>9.0700000000000003E-2</v>
      </c>
      <c r="L141" s="39">
        <f t="shared" si="41"/>
        <v>1E-3</v>
      </c>
      <c r="M141" s="39">
        <f t="shared" si="42"/>
        <v>9.1700000000000004E-2</v>
      </c>
      <c r="N141" s="10">
        <f t="shared" si="43"/>
        <v>2007.0360800872884</v>
      </c>
      <c r="O141" s="13">
        <f t="shared" si="33"/>
        <v>1.1242096070379826E-5</v>
      </c>
      <c r="P141" s="41">
        <f t="shared" si="44"/>
        <v>46710.260780049211</v>
      </c>
      <c r="Q141" s="42">
        <f t="shared" si="34"/>
        <v>2.6164015902443072E-4</v>
      </c>
      <c r="R141" s="10">
        <v>2059653.37</v>
      </c>
      <c r="S141" s="10">
        <v>161124.74</v>
      </c>
      <c r="T141" s="10">
        <v>0</v>
      </c>
      <c r="U141" s="10"/>
      <c r="V141" s="10">
        <v>186811.03</v>
      </c>
      <c r="W141" s="10">
        <v>2220.38</v>
      </c>
      <c r="X141" s="10">
        <f t="shared" si="35"/>
        <v>187675.05442611847</v>
      </c>
      <c r="Y141" s="10">
        <f t="shared" si="36"/>
        <v>2007.0360800872884</v>
      </c>
      <c r="Z141" s="10">
        <f t="shared" si="37"/>
        <v>46710.260780049211</v>
      </c>
      <c r="AA141" s="10"/>
      <c r="AB141" s="10"/>
      <c r="AC141" s="10"/>
      <c r="AD141" s="10"/>
      <c r="AE141" s="10"/>
      <c r="AF141" s="10"/>
      <c r="AG141" s="10"/>
      <c r="AH141" s="10"/>
      <c r="AI141" s="10"/>
    </row>
    <row r="142" spans="1:35" x14ac:dyDescent="0.4">
      <c r="A142" s="3">
        <v>6478</v>
      </c>
      <c r="B142" s="3" t="s">
        <v>292</v>
      </c>
      <c r="C142" s="3" t="s">
        <v>232</v>
      </c>
      <c r="D142" s="9" t="s">
        <v>293</v>
      </c>
      <c r="E142" s="10">
        <f t="shared" si="30"/>
        <v>4462791.5727697508</v>
      </c>
      <c r="F142" s="11">
        <f t="shared" si="31"/>
        <v>2.4997623162298616E-2</v>
      </c>
      <c r="G142" s="10">
        <f t="shared" si="38"/>
        <v>1162422.2616384441</v>
      </c>
      <c r="H142" s="11">
        <f t="shared" si="32"/>
        <v>6.5111249714650057E-3</v>
      </c>
      <c r="I142" s="11">
        <v>2.5287791360356415E-2</v>
      </c>
      <c r="J142" s="12">
        <f t="shared" si="39"/>
        <v>-2.901681980577997E-4</v>
      </c>
      <c r="K142" s="39">
        <f t="shared" si="40"/>
        <v>9.0700000000000003E-2</v>
      </c>
      <c r="L142" s="39">
        <f t="shared" si="41"/>
        <v>1E-3</v>
      </c>
      <c r="M142" s="39">
        <f t="shared" si="42"/>
        <v>9.1700000000000004E-2</v>
      </c>
      <c r="N142" s="10">
        <f t="shared" si="43"/>
        <v>51682.430985328821</v>
      </c>
      <c r="O142" s="13">
        <f t="shared" si="33"/>
        <v>2.8949098626197719E-4</v>
      </c>
      <c r="P142" s="41">
        <f t="shared" si="44"/>
        <v>1110739.8306531154</v>
      </c>
      <c r="Q142" s="42">
        <f t="shared" si="34"/>
        <v>6.2216339852030293E-3</v>
      </c>
      <c r="R142" s="10">
        <v>48949802.689999998</v>
      </c>
      <c r="S142" s="10">
        <v>8192978.3600000003</v>
      </c>
      <c r="T142" s="10">
        <v>0</v>
      </c>
      <c r="U142" s="10"/>
      <c r="V142" s="10">
        <v>4442245.6300000008</v>
      </c>
      <c r="W142" s="10">
        <v>57176.17</v>
      </c>
      <c r="X142" s="10">
        <f t="shared" si="35"/>
        <v>4462791.5727697508</v>
      </c>
      <c r="Y142" s="10">
        <f t="shared" si="36"/>
        <v>51682.430985328821</v>
      </c>
      <c r="Z142" s="10">
        <f t="shared" si="37"/>
        <v>1110739.8306531154</v>
      </c>
      <c r="AA142" s="10"/>
      <c r="AB142" s="10"/>
      <c r="AC142" s="10"/>
      <c r="AD142" s="10"/>
      <c r="AE142" s="10"/>
      <c r="AF142" s="10"/>
      <c r="AG142" s="10"/>
      <c r="AH142" s="10"/>
      <c r="AI142" s="10"/>
    </row>
    <row r="143" spans="1:35" x14ac:dyDescent="0.4">
      <c r="A143" s="3">
        <v>6479</v>
      </c>
      <c r="B143" s="3" t="s">
        <v>294</v>
      </c>
      <c r="C143" s="3" t="s">
        <v>232</v>
      </c>
      <c r="D143" s="9" t="s">
        <v>295</v>
      </c>
      <c r="E143" s="10">
        <f t="shared" si="30"/>
        <v>189221.39351152346</v>
      </c>
      <c r="F143" s="11">
        <f t="shared" si="31"/>
        <v>1.059893793406632E-3</v>
      </c>
      <c r="G143" s="10">
        <f t="shared" si="38"/>
        <v>49099.768306739177</v>
      </c>
      <c r="H143" s="11">
        <f t="shared" si="32"/>
        <v>2.75024608582894E-4</v>
      </c>
      <c r="I143" s="11">
        <v>1.0452430287377506E-3</v>
      </c>
      <c r="J143" s="12">
        <f t="shared" si="39"/>
        <v>1.4650764668881332E-5</v>
      </c>
      <c r="K143" s="39">
        <f t="shared" si="40"/>
        <v>9.0700000000000003E-2</v>
      </c>
      <c r="L143" s="39">
        <f t="shared" si="41"/>
        <v>1E-3</v>
      </c>
      <c r="M143" s="39">
        <f t="shared" si="42"/>
        <v>9.1700000000000004E-2</v>
      </c>
      <c r="N143" s="10">
        <f t="shared" si="43"/>
        <v>2004.6407037948377</v>
      </c>
      <c r="O143" s="13">
        <f t="shared" si="33"/>
        <v>1.1228678747855524E-5</v>
      </c>
      <c r="P143" s="41">
        <f t="shared" si="44"/>
        <v>47095.12760294434</v>
      </c>
      <c r="Q143" s="42">
        <f t="shared" si="34"/>
        <v>2.6379592983503849E-4</v>
      </c>
      <c r="R143" s="10">
        <v>2069111.51</v>
      </c>
      <c r="S143" s="10">
        <v>141256.85999999999</v>
      </c>
      <c r="T143" s="10">
        <v>0</v>
      </c>
      <c r="U143" s="10"/>
      <c r="V143" s="10">
        <v>188350.24999999997</v>
      </c>
      <c r="W143" s="10">
        <v>2217.73</v>
      </c>
      <c r="X143" s="10">
        <f t="shared" si="35"/>
        <v>189221.39351152346</v>
      </c>
      <c r="Y143" s="10">
        <f t="shared" si="36"/>
        <v>2004.6407037948377</v>
      </c>
      <c r="Z143" s="10">
        <f t="shared" si="37"/>
        <v>47095.12760294434</v>
      </c>
      <c r="AA143" s="10"/>
      <c r="AB143" s="10"/>
      <c r="AC143" s="10"/>
      <c r="AD143" s="10"/>
      <c r="AE143" s="10"/>
      <c r="AF143" s="10"/>
      <c r="AG143" s="10"/>
      <c r="AH143" s="10"/>
      <c r="AI143" s="10"/>
    </row>
    <row r="144" spans="1:35" x14ac:dyDescent="0.4">
      <c r="A144" s="3">
        <v>6480</v>
      </c>
      <c r="B144" s="3" t="s">
        <v>296</v>
      </c>
      <c r="C144" s="3" t="s">
        <v>232</v>
      </c>
      <c r="D144" s="9" t="s">
        <v>297</v>
      </c>
      <c r="E144" s="10">
        <f t="shared" si="30"/>
        <v>373733.0341117577</v>
      </c>
      <c r="F144" s="11">
        <f t="shared" si="31"/>
        <v>2.0934066486618373E-3</v>
      </c>
      <c r="G144" s="10">
        <f t="shared" si="38"/>
        <v>97443.484511592804</v>
      </c>
      <c r="H144" s="11">
        <f t="shared" si="32"/>
        <v>5.4581431055502087E-4</v>
      </c>
      <c r="I144" s="11">
        <v>2.2650846677225263E-3</v>
      </c>
      <c r="J144" s="12">
        <f t="shared" si="39"/>
        <v>-1.7167801906068899E-4</v>
      </c>
      <c r="K144" s="39">
        <f t="shared" si="40"/>
        <v>9.0700000000000003E-2</v>
      </c>
      <c r="L144" s="39">
        <f t="shared" si="41"/>
        <v>1E-3</v>
      </c>
      <c r="M144" s="39">
        <f t="shared" si="42"/>
        <v>9.1700000000000004E-2</v>
      </c>
      <c r="N144" s="10">
        <f t="shared" si="43"/>
        <v>4425.4351024128073</v>
      </c>
      <c r="O144" s="13">
        <f t="shared" si="33"/>
        <v>2.4788376785130952E-5</v>
      </c>
      <c r="P144" s="41">
        <f t="shared" si="44"/>
        <v>93018.049409179992</v>
      </c>
      <c r="Q144" s="42">
        <f t="shared" si="34"/>
        <v>5.2102593376988991E-4</v>
      </c>
      <c r="R144" s="10">
        <v>4085066.01</v>
      </c>
      <c r="S144" s="10">
        <v>794432.05</v>
      </c>
      <c r="T144" s="10">
        <v>0</v>
      </c>
      <c r="U144" s="10"/>
      <c r="V144" s="10">
        <v>372012.43</v>
      </c>
      <c r="W144" s="10">
        <v>4895.8500000000004</v>
      </c>
      <c r="X144" s="10">
        <f t="shared" si="35"/>
        <v>373733.0341117577</v>
      </c>
      <c r="Y144" s="10">
        <f t="shared" si="36"/>
        <v>4425.4351024128073</v>
      </c>
      <c r="Z144" s="10">
        <f t="shared" si="37"/>
        <v>93018.049409179992</v>
      </c>
      <c r="AA144" s="10"/>
      <c r="AB144" s="10"/>
      <c r="AC144" s="10"/>
      <c r="AD144" s="10"/>
      <c r="AE144" s="10"/>
      <c r="AF144" s="10"/>
      <c r="AG144" s="10"/>
      <c r="AH144" s="10"/>
      <c r="AI144" s="10"/>
    </row>
    <row r="145" spans="1:35" x14ac:dyDescent="0.4">
      <c r="A145" s="3">
        <v>6481</v>
      </c>
      <c r="B145" s="3" t="s">
        <v>298</v>
      </c>
      <c r="C145" s="3" t="s">
        <v>232</v>
      </c>
      <c r="D145" s="9" t="s">
        <v>299</v>
      </c>
      <c r="E145" s="10">
        <f t="shared" si="30"/>
        <v>21437.695549341719</v>
      </c>
      <c r="F145" s="11">
        <f t="shared" si="31"/>
        <v>1.2007987065323313E-4</v>
      </c>
      <c r="G145" s="10">
        <f t="shared" si="38"/>
        <v>5560.7182192071859</v>
      </c>
      <c r="H145" s="11">
        <f t="shared" si="32"/>
        <v>3.1147486116901193E-5</v>
      </c>
      <c r="I145" s="11">
        <v>1.4053090317579461E-4</v>
      </c>
      <c r="J145" s="12">
        <f t="shared" si="39"/>
        <v>-2.0451032522561478E-5</v>
      </c>
      <c r="K145" s="39">
        <f t="shared" si="40"/>
        <v>9.0700000000000003E-2</v>
      </c>
      <c r="L145" s="39">
        <f t="shared" si="41"/>
        <v>1E-3</v>
      </c>
      <c r="M145" s="39">
        <f t="shared" si="42"/>
        <v>9.1700000000000004E-2</v>
      </c>
      <c r="N145" s="10">
        <f t="shared" si="43"/>
        <v>225.11113655542664</v>
      </c>
      <c r="O145" s="13">
        <f t="shared" si="33"/>
        <v>1.2609245288497425E-6</v>
      </c>
      <c r="P145" s="41">
        <f t="shared" si="44"/>
        <v>5335.6070826517589</v>
      </c>
      <c r="Q145" s="42">
        <f t="shared" si="34"/>
        <v>2.9886561588051451E-5</v>
      </c>
      <c r="R145" s="10">
        <v>233883.15</v>
      </c>
      <c r="S145" s="10">
        <v>14055.92</v>
      </c>
      <c r="T145" s="10">
        <v>0</v>
      </c>
      <c r="U145" s="10"/>
      <c r="V145" s="10">
        <v>21339</v>
      </c>
      <c r="W145" s="10">
        <v>249.04</v>
      </c>
      <c r="X145" s="10">
        <f t="shared" si="35"/>
        <v>21437.695549341719</v>
      </c>
      <c r="Y145" s="10">
        <f t="shared" si="36"/>
        <v>225.11113655542664</v>
      </c>
      <c r="Z145" s="10">
        <f t="shared" si="37"/>
        <v>5335.6070826517589</v>
      </c>
      <c r="AA145" s="10"/>
      <c r="AB145" s="10"/>
      <c r="AC145" s="10"/>
      <c r="AD145" s="10"/>
      <c r="AE145" s="10"/>
      <c r="AF145" s="10"/>
      <c r="AG145" s="10"/>
      <c r="AH145" s="10"/>
      <c r="AI145" s="10"/>
    </row>
    <row r="146" spans="1:35" x14ac:dyDescent="0.4">
      <c r="A146" s="3">
        <v>6482</v>
      </c>
      <c r="B146" s="3" t="s">
        <v>300</v>
      </c>
      <c r="C146" s="3" t="s">
        <v>232</v>
      </c>
      <c r="D146" s="9" t="s">
        <v>301</v>
      </c>
      <c r="E146" s="10">
        <f t="shared" si="30"/>
        <v>174616.26394829096</v>
      </c>
      <c r="F146" s="11">
        <f t="shared" si="31"/>
        <v>9.7808546355186233E-4</v>
      </c>
      <c r="G146" s="10">
        <f t="shared" si="38"/>
        <v>45296.845728473971</v>
      </c>
      <c r="H146" s="11">
        <f t="shared" si="32"/>
        <v>2.537231375245289E-4</v>
      </c>
      <c r="I146" s="11">
        <v>9.7069858391668842E-4</v>
      </c>
      <c r="J146" s="12">
        <f t="shared" si="39"/>
        <v>7.3868796351739046E-6</v>
      </c>
      <c r="K146" s="39">
        <f t="shared" si="40"/>
        <v>9.0700000000000003E-2</v>
      </c>
      <c r="L146" s="39">
        <f t="shared" si="41"/>
        <v>1E-3</v>
      </c>
      <c r="M146" s="39">
        <f t="shared" si="42"/>
        <v>9.1700000000000004E-2</v>
      </c>
      <c r="N146" s="10">
        <f t="shared" si="43"/>
        <v>1836.7745410510684</v>
      </c>
      <c r="O146" s="13">
        <f t="shared" si="33"/>
        <v>1.0288402911633689E-5</v>
      </c>
      <c r="P146" s="41">
        <f t="shared" si="44"/>
        <v>43460.071187422902</v>
      </c>
      <c r="Q146" s="42">
        <f t="shared" si="34"/>
        <v>2.434347346128952E-4</v>
      </c>
      <c r="R146" s="10">
        <v>1914903.95</v>
      </c>
      <c r="S146" s="10">
        <v>115642.7</v>
      </c>
      <c r="T146" s="10">
        <v>0</v>
      </c>
      <c r="U146" s="10"/>
      <c r="V146" s="10">
        <v>173812.36000000002</v>
      </c>
      <c r="W146" s="10">
        <v>2032.02</v>
      </c>
      <c r="X146" s="10">
        <f t="shared" si="35"/>
        <v>174616.26394829096</v>
      </c>
      <c r="Y146" s="10">
        <f t="shared" si="36"/>
        <v>1836.7745410510684</v>
      </c>
      <c r="Z146" s="10">
        <f t="shared" si="37"/>
        <v>43460.071187422902</v>
      </c>
      <c r="AA146" s="10"/>
      <c r="AB146" s="10"/>
      <c r="AC146" s="10"/>
      <c r="AD146" s="10"/>
      <c r="AE146" s="10"/>
      <c r="AF146" s="10"/>
      <c r="AG146" s="10"/>
      <c r="AH146" s="10"/>
      <c r="AI146" s="10"/>
    </row>
    <row r="147" spans="1:35" x14ac:dyDescent="0.4">
      <c r="A147" s="3">
        <v>6483</v>
      </c>
      <c r="B147" s="3" t="s">
        <v>302</v>
      </c>
      <c r="C147" s="3" t="s">
        <v>232</v>
      </c>
      <c r="D147" s="9" t="s">
        <v>303</v>
      </c>
      <c r="E147" s="10">
        <f t="shared" si="30"/>
        <v>188667.06145987086</v>
      </c>
      <c r="F147" s="11">
        <f t="shared" si="31"/>
        <v>1.0567887898437173E-3</v>
      </c>
      <c r="G147" s="10">
        <f t="shared" si="38"/>
        <v>48828.62726174666</v>
      </c>
      <c r="H147" s="11">
        <f t="shared" si="32"/>
        <v>2.7350585478136971E-4</v>
      </c>
      <c r="I147" s="11">
        <v>1.0079460116060234E-3</v>
      </c>
      <c r="J147" s="12">
        <f t="shared" si="39"/>
        <v>4.8842778237693802E-5</v>
      </c>
      <c r="K147" s="39">
        <f t="shared" si="40"/>
        <v>9.0700000000000003E-2</v>
      </c>
      <c r="L147" s="39">
        <f t="shared" si="41"/>
        <v>1E-3</v>
      </c>
      <c r="M147" s="39">
        <f t="shared" si="42"/>
        <v>9.1700000000000004E-2</v>
      </c>
      <c r="N147" s="10">
        <f t="shared" si="43"/>
        <v>1871.4668210904088</v>
      </c>
      <c r="O147" s="13">
        <f t="shared" si="33"/>
        <v>1.0482726246910165E-5</v>
      </c>
      <c r="P147" s="41">
        <f t="shared" si="44"/>
        <v>46957.160440656255</v>
      </c>
      <c r="Q147" s="42">
        <f t="shared" si="34"/>
        <v>2.6302312853445953E-4</v>
      </c>
      <c r="R147" s="10">
        <v>2038176.82</v>
      </c>
      <c r="S147" s="10">
        <v>0</v>
      </c>
      <c r="T147" s="10">
        <v>0</v>
      </c>
      <c r="U147" s="10"/>
      <c r="V147" s="10">
        <v>187798.47</v>
      </c>
      <c r="W147" s="10">
        <v>2070.4</v>
      </c>
      <c r="X147" s="10">
        <f t="shared" si="35"/>
        <v>188667.06145987086</v>
      </c>
      <c r="Y147" s="10">
        <f t="shared" si="36"/>
        <v>1871.4668210904088</v>
      </c>
      <c r="Z147" s="10">
        <f t="shared" si="37"/>
        <v>46957.160440656255</v>
      </c>
      <c r="AA147" s="10"/>
      <c r="AB147" s="10"/>
      <c r="AC147" s="10"/>
      <c r="AD147" s="10"/>
      <c r="AE147" s="10"/>
      <c r="AF147" s="10"/>
      <c r="AG147" s="10"/>
      <c r="AH147" s="10"/>
      <c r="AI147" s="10"/>
    </row>
    <row r="148" spans="1:35" x14ac:dyDescent="0.4">
      <c r="A148" s="3">
        <v>6485</v>
      </c>
      <c r="B148" s="3" t="s">
        <v>304</v>
      </c>
      <c r="C148" s="3" t="s">
        <v>232</v>
      </c>
      <c r="D148" s="9" t="s">
        <v>305</v>
      </c>
      <c r="E148" s="10">
        <f t="shared" si="30"/>
        <v>385232.14408251585</v>
      </c>
      <c r="F148" s="11">
        <f t="shared" si="31"/>
        <v>2.1578170996236867E-3</v>
      </c>
      <c r="G148" s="10">
        <f t="shared" si="38"/>
        <v>99936.860934413111</v>
      </c>
      <c r="H148" s="11">
        <f t="shared" si="32"/>
        <v>5.5978056535386177E-4</v>
      </c>
      <c r="I148" s="11">
        <v>2.0705806634175187E-3</v>
      </c>
      <c r="J148" s="12">
        <f t="shared" si="39"/>
        <v>8.7236436206168059E-5</v>
      </c>
      <c r="K148" s="39">
        <f t="shared" si="40"/>
        <v>9.0700000000000003E-2</v>
      </c>
      <c r="L148" s="39">
        <f t="shared" si="41"/>
        <v>1E-3</v>
      </c>
      <c r="M148" s="39">
        <f t="shared" si="42"/>
        <v>9.1700000000000004E-2</v>
      </c>
      <c r="N148" s="10">
        <f t="shared" si="43"/>
        <v>4056.8092888942219</v>
      </c>
      <c r="O148" s="13">
        <f t="shared" si="33"/>
        <v>2.2723577427155474E-5</v>
      </c>
      <c r="P148" s="41">
        <f t="shared" si="44"/>
        <v>95880.051645518892</v>
      </c>
      <c r="Q148" s="42">
        <f t="shared" si="34"/>
        <v>5.3705698792670632E-4</v>
      </c>
      <c r="R148" s="10">
        <v>4217177.96</v>
      </c>
      <c r="S148" s="10">
        <v>259907.23</v>
      </c>
      <c r="T148" s="10">
        <v>0</v>
      </c>
      <c r="U148" s="10"/>
      <c r="V148" s="10">
        <v>383458.6</v>
      </c>
      <c r="W148" s="10">
        <v>4488.04</v>
      </c>
      <c r="X148" s="10">
        <f t="shared" si="35"/>
        <v>385232.14408251585</v>
      </c>
      <c r="Y148" s="10">
        <f t="shared" si="36"/>
        <v>4056.8092888942219</v>
      </c>
      <c r="Z148" s="10">
        <f t="shared" si="37"/>
        <v>95880.051645518892</v>
      </c>
      <c r="AA148" s="10"/>
      <c r="AB148" s="10"/>
      <c r="AC148" s="10"/>
      <c r="AD148" s="10"/>
      <c r="AE148" s="10"/>
      <c r="AF148" s="10"/>
      <c r="AG148" s="10"/>
      <c r="AH148" s="10"/>
      <c r="AI148" s="10"/>
    </row>
    <row r="149" spans="1:35" x14ac:dyDescent="0.4">
      <c r="A149" s="3">
        <v>6484</v>
      </c>
      <c r="B149" s="3" t="s">
        <v>306</v>
      </c>
      <c r="C149" s="3" t="s">
        <v>232</v>
      </c>
      <c r="D149" s="9" t="s">
        <v>307</v>
      </c>
      <c r="E149" s="10">
        <f t="shared" si="30"/>
        <v>185112.99915400342</v>
      </c>
      <c r="F149" s="11">
        <f t="shared" si="31"/>
        <v>1.0368812703531161E-3</v>
      </c>
      <c r="G149" s="10">
        <f t="shared" si="38"/>
        <v>48188.334316636588</v>
      </c>
      <c r="H149" s="11">
        <f t="shared" si="32"/>
        <v>2.6991935483075557E-4</v>
      </c>
      <c r="I149" s="11">
        <v>1.0292900391608299E-3</v>
      </c>
      <c r="J149" s="12">
        <f t="shared" si="39"/>
        <v>7.59123119228617E-6</v>
      </c>
      <c r="K149" s="39">
        <f t="shared" si="40"/>
        <v>9.0700000000000003E-2</v>
      </c>
      <c r="L149" s="39">
        <f t="shared" si="41"/>
        <v>1E-3</v>
      </c>
      <c r="M149" s="39">
        <f t="shared" si="42"/>
        <v>9.1700000000000004E-2</v>
      </c>
      <c r="N149" s="10">
        <f t="shared" si="43"/>
        <v>2115.7409679854395</v>
      </c>
      <c r="O149" s="13">
        <f t="shared" si="33"/>
        <v>1.1850989355954311E-5</v>
      </c>
      <c r="P149" s="41">
        <f t="shared" si="44"/>
        <v>46072.593348651149</v>
      </c>
      <c r="Q149" s="42">
        <f t="shared" si="34"/>
        <v>2.5806836547480127E-4</v>
      </c>
      <c r="R149" s="10">
        <v>2006711.2</v>
      </c>
      <c r="S149" s="10">
        <v>308821.65000000002</v>
      </c>
      <c r="T149" s="10">
        <v>0</v>
      </c>
      <c r="U149" s="10"/>
      <c r="V149" s="10">
        <v>184260.77000000002</v>
      </c>
      <c r="W149" s="10">
        <v>2340.6400000000003</v>
      </c>
      <c r="X149" s="10">
        <f t="shared" si="35"/>
        <v>185112.99915400342</v>
      </c>
      <c r="Y149" s="10">
        <f t="shared" si="36"/>
        <v>2115.7409679854395</v>
      </c>
      <c r="Z149" s="10">
        <f t="shared" si="37"/>
        <v>46072.593348651149</v>
      </c>
      <c r="AA149" s="10"/>
      <c r="AB149" s="10"/>
      <c r="AC149" s="10"/>
      <c r="AD149" s="10"/>
      <c r="AE149" s="10"/>
      <c r="AF149" s="10"/>
      <c r="AG149" s="10"/>
      <c r="AH149" s="10"/>
      <c r="AI149" s="10"/>
    </row>
    <row r="150" spans="1:35" x14ac:dyDescent="0.4">
      <c r="A150" s="3">
        <v>6486</v>
      </c>
      <c r="B150" s="3" t="s">
        <v>308</v>
      </c>
      <c r="C150" s="3" t="s">
        <v>232</v>
      </c>
      <c r="D150" s="9" t="s">
        <v>309</v>
      </c>
      <c r="E150" s="10">
        <f t="shared" si="30"/>
        <v>76008.219073237036</v>
      </c>
      <c r="F150" s="11">
        <f t="shared" si="31"/>
        <v>4.257480517852196E-4</v>
      </c>
      <c r="G150" s="10">
        <f t="shared" si="38"/>
        <v>19755.63145742955</v>
      </c>
      <c r="H150" s="11">
        <f t="shared" si="32"/>
        <v>1.1065805392286803E-4</v>
      </c>
      <c r="I150" s="11">
        <v>4.5825639692447233E-4</v>
      </c>
      <c r="J150" s="12">
        <f t="shared" si="39"/>
        <v>-3.250834513925273E-5</v>
      </c>
      <c r="K150" s="39">
        <f t="shared" si="40"/>
        <v>9.0700000000000003E-2</v>
      </c>
      <c r="L150" s="39">
        <f t="shared" si="41"/>
        <v>1E-3</v>
      </c>
      <c r="M150" s="39">
        <f t="shared" si="42"/>
        <v>9.1700000000000004E-2</v>
      </c>
      <c r="N150" s="10">
        <f t="shared" si="43"/>
        <v>838.0201361248636</v>
      </c>
      <c r="O150" s="13">
        <f t="shared" si="33"/>
        <v>4.6940376272751219E-6</v>
      </c>
      <c r="P150" s="41">
        <f t="shared" si="44"/>
        <v>18917.611321304688</v>
      </c>
      <c r="Q150" s="42">
        <f t="shared" si="34"/>
        <v>1.0596401629559292E-4</v>
      </c>
      <c r="R150" s="10">
        <v>834158.63</v>
      </c>
      <c r="S150" s="10">
        <v>92798.28</v>
      </c>
      <c r="T150" s="10">
        <v>0</v>
      </c>
      <c r="U150" s="10"/>
      <c r="V150" s="10">
        <v>75658.289999999994</v>
      </c>
      <c r="W150" s="10">
        <v>927.1</v>
      </c>
      <c r="X150" s="10">
        <f t="shared" si="35"/>
        <v>76008.219073237036</v>
      </c>
      <c r="Y150" s="10">
        <f t="shared" si="36"/>
        <v>838.0201361248636</v>
      </c>
      <c r="Z150" s="10">
        <f t="shared" si="37"/>
        <v>18917.611321304688</v>
      </c>
      <c r="AA150" s="10"/>
      <c r="AB150" s="10"/>
      <c r="AC150" s="10"/>
      <c r="AD150" s="10"/>
      <c r="AE150" s="10"/>
      <c r="AF150" s="10"/>
      <c r="AG150" s="10"/>
      <c r="AH150" s="10"/>
      <c r="AI150" s="10"/>
    </row>
    <row r="151" spans="1:35" x14ac:dyDescent="0.4">
      <c r="A151" s="3">
        <v>6487</v>
      </c>
      <c r="B151" s="3" t="s">
        <v>310</v>
      </c>
      <c r="C151" s="3" t="s">
        <v>232</v>
      </c>
      <c r="D151" s="9" t="s">
        <v>311</v>
      </c>
      <c r="E151" s="10">
        <f t="shared" si="30"/>
        <v>670181.33228103362</v>
      </c>
      <c r="F151" s="11">
        <f t="shared" si="31"/>
        <v>3.7539150376164894E-3</v>
      </c>
      <c r="G151" s="10">
        <f t="shared" si="38"/>
        <v>174174.2147259629</v>
      </c>
      <c r="H151" s="11">
        <f t="shared" si="32"/>
        <v>9.7560939454914043E-4</v>
      </c>
      <c r="I151" s="11">
        <v>3.7748354812047673E-3</v>
      </c>
      <c r="J151" s="12">
        <f t="shared" si="39"/>
        <v>-2.0920443588277882E-5</v>
      </c>
      <c r="K151" s="39">
        <f t="shared" si="40"/>
        <v>9.0700000000000003E-2</v>
      </c>
      <c r="L151" s="39">
        <f t="shared" si="41"/>
        <v>1E-3</v>
      </c>
      <c r="M151" s="39">
        <f t="shared" si="42"/>
        <v>9.1700000000000004E-2</v>
      </c>
      <c r="N151" s="10">
        <f t="shared" si="43"/>
        <v>7373.4382642654091</v>
      </c>
      <c r="O151" s="13">
        <f t="shared" si="33"/>
        <v>4.130115156289631E-5</v>
      </c>
      <c r="P151" s="41">
        <f t="shared" si="44"/>
        <v>166800.77646169747</v>
      </c>
      <c r="Q151" s="42">
        <f t="shared" si="34"/>
        <v>9.3430824298624399E-4</v>
      </c>
      <c r="R151" s="10">
        <v>7325962.6799999997</v>
      </c>
      <c r="S151" s="10">
        <v>802140.74</v>
      </c>
      <c r="T151" s="10">
        <v>0</v>
      </c>
      <c r="U151" s="10"/>
      <c r="V151" s="10">
        <v>667095.93000000005</v>
      </c>
      <c r="W151" s="10">
        <v>8157.22</v>
      </c>
      <c r="X151" s="10">
        <f t="shared" si="35"/>
        <v>670181.33228103362</v>
      </c>
      <c r="Y151" s="10">
        <f t="shared" si="36"/>
        <v>7373.4382642654091</v>
      </c>
      <c r="Z151" s="10">
        <f t="shared" si="37"/>
        <v>166800.77646169747</v>
      </c>
      <c r="AA151" s="10"/>
      <c r="AB151" s="10"/>
      <c r="AC151" s="10"/>
      <c r="AD151" s="10"/>
      <c r="AE151" s="10"/>
      <c r="AF151" s="10"/>
      <c r="AG151" s="10"/>
      <c r="AH151" s="10"/>
      <c r="AI151" s="10"/>
    </row>
    <row r="152" spans="1:35" x14ac:dyDescent="0.4">
      <c r="A152" s="3">
        <v>6488</v>
      </c>
      <c r="B152" s="3" t="s">
        <v>312</v>
      </c>
      <c r="C152" s="3" t="s">
        <v>232</v>
      </c>
      <c r="D152" s="9" t="s">
        <v>313</v>
      </c>
      <c r="E152" s="10">
        <f t="shared" si="30"/>
        <v>569232.93280652154</v>
      </c>
      <c r="F152" s="11">
        <f t="shared" si="31"/>
        <v>3.1884684986613013E-3</v>
      </c>
      <c r="G152" s="10">
        <f t="shared" si="38"/>
        <v>148293.25841671167</v>
      </c>
      <c r="H152" s="11">
        <f t="shared" si="32"/>
        <v>8.3064129950161591E-4</v>
      </c>
      <c r="I152" s="11">
        <v>3.2601482776186408E-3</v>
      </c>
      <c r="J152" s="12">
        <f t="shared" si="39"/>
        <v>-7.1679778957339443E-5</v>
      </c>
      <c r="K152" s="39">
        <f t="shared" si="40"/>
        <v>9.0700000000000003E-2</v>
      </c>
      <c r="L152" s="39">
        <f t="shared" si="41"/>
        <v>1E-3</v>
      </c>
      <c r="M152" s="39">
        <f t="shared" si="42"/>
        <v>9.1700000000000004E-2</v>
      </c>
      <c r="N152" s="10">
        <f t="shared" si="43"/>
        <v>6617.4303889005587</v>
      </c>
      <c r="O152" s="13">
        <f t="shared" si="33"/>
        <v>3.7066492680009786E-5</v>
      </c>
      <c r="P152" s="41">
        <f t="shared" si="44"/>
        <v>141675.82802781111</v>
      </c>
      <c r="Q152" s="42">
        <f t="shared" si="34"/>
        <v>7.9357480682160607E-4</v>
      </c>
      <c r="R152" s="10">
        <v>6239495.6099999994</v>
      </c>
      <c r="S152" s="10">
        <v>1073594.1399999999</v>
      </c>
      <c r="T152" s="10">
        <v>0</v>
      </c>
      <c r="U152" s="10"/>
      <c r="V152" s="10">
        <v>566612.28</v>
      </c>
      <c r="W152" s="10">
        <v>7320.85</v>
      </c>
      <c r="X152" s="10">
        <f t="shared" si="35"/>
        <v>569232.93280652154</v>
      </c>
      <c r="Y152" s="10">
        <f t="shared" si="36"/>
        <v>6617.4303889005587</v>
      </c>
      <c r="Z152" s="10">
        <f t="shared" si="37"/>
        <v>141675.82802781111</v>
      </c>
      <c r="AA152" s="10"/>
      <c r="AB152" s="10"/>
      <c r="AC152" s="10"/>
      <c r="AD152" s="10"/>
      <c r="AE152" s="10"/>
      <c r="AF152" s="10"/>
      <c r="AG152" s="10"/>
      <c r="AH152" s="10"/>
      <c r="AI152" s="10"/>
    </row>
    <row r="153" spans="1:35" x14ac:dyDescent="0.4">
      <c r="A153" s="3">
        <v>6489</v>
      </c>
      <c r="B153" s="3" t="s">
        <v>314</v>
      </c>
      <c r="C153" s="3" t="s">
        <v>232</v>
      </c>
      <c r="D153" s="9" t="s">
        <v>315</v>
      </c>
      <c r="E153" s="10">
        <f t="shared" si="30"/>
        <v>413348.98931507819</v>
      </c>
      <c r="F153" s="11">
        <f t="shared" si="31"/>
        <v>2.3153091738502348E-3</v>
      </c>
      <c r="G153" s="10">
        <f t="shared" si="38"/>
        <v>107157.45138013471</v>
      </c>
      <c r="H153" s="11">
        <f t="shared" si="32"/>
        <v>6.0022556396700994E-4</v>
      </c>
      <c r="I153" s="11">
        <v>2.21094331027487E-3</v>
      </c>
      <c r="J153" s="12">
        <f t="shared" si="39"/>
        <v>1.0436586357536479E-4</v>
      </c>
      <c r="K153" s="39">
        <f t="shared" si="40"/>
        <v>9.0700000000000003E-2</v>
      </c>
      <c r="L153" s="39">
        <f t="shared" si="41"/>
        <v>1E-3</v>
      </c>
      <c r="M153" s="39">
        <f t="shared" si="42"/>
        <v>9.1700000000000004E-2</v>
      </c>
      <c r="N153" s="10">
        <f t="shared" si="43"/>
        <v>4279.4256184431715</v>
      </c>
      <c r="O153" s="13">
        <f t="shared" si="33"/>
        <v>2.397052768801764E-5</v>
      </c>
      <c r="P153" s="41">
        <f t="shared" si="44"/>
        <v>102878.02576169153</v>
      </c>
      <c r="Q153" s="42">
        <f t="shared" si="34"/>
        <v>5.7625503627899231E-4</v>
      </c>
      <c r="R153" s="10">
        <v>4513396.95</v>
      </c>
      <c r="S153" s="10">
        <v>198117.67</v>
      </c>
      <c r="T153" s="10">
        <v>0</v>
      </c>
      <c r="U153" s="10"/>
      <c r="V153" s="10">
        <v>411446</v>
      </c>
      <c r="W153" s="10">
        <v>4734.32</v>
      </c>
      <c r="X153" s="10">
        <f t="shared" si="35"/>
        <v>413348.98931507819</v>
      </c>
      <c r="Y153" s="10">
        <f t="shared" si="36"/>
        <v>4279.4256184431715</v>
      </c>
      <c r="Z153" s="10">
        <f t="shared" si="37"/>
        <v>102878.02576169153</v>
      </c>
      <c r="AA153" s="10"/>
      <c r="AB153" s="10"/>
      <c r="AC153" s="10"/>
      <c r="AD153" s="10"/>
      <c r="AE153" s="10"/>
      <c r="AF153" s="10"/>
      <c r="AG153" s="10"/>
      <c r="AH153" s="10"/>
      <c r="AI153" s="10"/>
    </row>
    <row r="154" spans="1:35" x14ac:dyDescent="0.4">
      <c r="A154" s="3">
        <v>6490</v>
      </c>
      <c r="B154" s="3" t="s">
        <v>316</v>
      </c>
      <c r="C154" s="3" t="s">
        <v>232</v>
      </c>
      <c r="D154" s="9" t="s">
        <v>317</v>
      </c>
      <c r="E154" s="10">
        <f t="shared" si="30"/>
        <v>333053.24117822404</v>
      </c>
      <c r="F154" s="11">
        <f t="shared" si="31"/>
        <v>1.8655452042068603E-3</v>
      </c>
      <c r="G154" s="10">
        <f t="shared" si="38"/>
        <v>86530.588552363974</v>
      </c>
      <c r="H154" s="11">
        <f t="shared" si="32"/>
        <v>4.8468744492619038E-4</v>
      </c>
      <c r="I154" s="11">
        <v>1.7778125706197215E-3</v>
      </c>
      <c r="J154" s="12">
        <f t="shared" si="39"/>
        <v>8.7732633587138788E-5</v>
      </c>
      <c r="K154" s="39">
        <f t="shared" si="40"/>
        <v>9.0700000000000003E-2</v>
      </c>
      <c r="L154" s="39">
        <f t="shared" si="41"/>
        <v>1E-3</v>
      </c>
      <c r="M154" s="39">
        <f t="shared" si="42"/>
        <v>9.1700000000000004E-2</v>
      </c>
      <c r="N154" s="10">
        <f t="shared" si="43"/>
        <v>3637.2930281058379</v>
      </c>
      <c r="O154" s="13">
        <f t="shared" si="33"/>
        <v>2.0373723254795792E-5</v>
      </c>
      <c r="P154" s="41">
        <f t="shared" si="44"/>
        <v>82893.295524258137</v>
      </c>
      <c r="Q154" s="42">
        <f t="shared" si="34"/>
        <v>4.6431372167139457E-4</v>
      </c>
      <c r="R154" s="10">
        <v>3647281.11</v>
      </c>
      <c r="S154" s="10">
        <v>368444.54</v>
      </c>
      <c r="T154" s="10">
        <v>0</v>
      </c>
      <c r="U154" s="10"/>
      <c r="V154" s="10">
        <v>331519.92</v>
      </c>
      <c r="W154" s="10">
        <v>4023.93</v>
      </c>
      <c r="X154" s="10">
        <f t="shared" si="35"/>
        <v>333053.24117822404</v>
      </c>
      <c r="Y154" s="10">
        <f t="shared" si="36"/>
        <v>3637.2930281058379</v>
      </c>
      <c r="Z154" s="10">
        <f t="shared" si="37"/>
        <v>82893.295524258137</v>
      </c>
      <c r="AA154" s="10"/>
      <c r="AB154" s="10"/>
      <c r="AC154" s="10"/>
      <c r="AD154" s="10"/>
      <c r="AE154" s="10"/>
      <c r="AF154" s="10"/>
      <c r="AG154" s="10"/>
      <c r="AH154" s="10"/>
      <c r="AI154" s="10"/>
    </row>
    <row r="155" spans="1:35" x14ac:dyDescent="0.4">
      <c r="A155" s="3">
        <v>6491</v>
      </c>
      <c r="B155" s="3" t="s">
        <v>318</v>
      </c>
      <c r="C155" s="3" t="s">
        <v>232</v>
      </c>
      <c r="D155" s="9" t="s">
        <v>319</v>
      </c>
      <c r="E155" s="10">
        <f t="shared" si="30"/>
        <v>381516.94995279732</v>
      </c>
      <c r="F155" s="11">
        <f t="shared" si="31"/>
        <v>2.1370070256340901E-3</v>
      </c>
      <c r="G155" s="10">
        <f t="shared" si="38"/>
        <v>98803.249813538321</v>
      </c>
      <c r="H155" s="11">
        <f t="shared" si="32"/>
        <v>5.5343082144354246E-4</v>
      </c>
      <c r="I155" s="11">
        <v>2.0315299069609497E-3</v>
      </c>
      <c r="J155" s="12">
        <f t="shared" si="39"/>
        <v>1.0547711867314041E-4</v>
      </c>
      <c r="K155" s="39">
        <f t="shared" si="40"/>
        <v>9.0700000000000003E-2</v>
      </c>
      <c r="L155" s="39">
        <f t="shared" si="41"/>
        <v>1E-3</v>
      </c>
      <c r="M155" s="39">
        <f t="shared" si="42"/>
        <v>9.1700000000000004E-2</v>
      </c>
      <c r="N155" s="10">
        <f t="shared" si="43"/>
        <v>3847.8692021017919</v>
      </c>
      <c r="O155" s="13">
        <f t="shared" si="33"/>
        <v>2.1553232483196199E-5</v>
      </c>
      <c r="P155" s="41">
        <f t="shared" si="44"/>
        <v>94955.380611436529</v>
      </c>
      <c r="Q155" s="42">
        <f t="shared" si="34"/>
        <v>5.3187758896034625E-4</v>
      </c>
      <c r="R155" s="10">
        <v>4178240.64</v>
      </c>
      <c r="S155" s="10">
        <v>69598.289999999994</v>
      </c>
      <c r="T155" s="10">
        <v>0</v>
      </c>
      <c r="U155" s="10"/>
      <c r="V155" s="10">
        <v>379760.51</v>
      </c>
      <c r="W155" s="10">
        <v>4256.8900000000003</v>
      </c>
      <c r="X155" s="10">
        <f t="shared" si="35"/>
        <v>381516.94995279732</v>
      </c>
      <c r="Y155" s="10">
        <f t="shared" si="36"/>
        <v>3847.8692021017919</v>
      </c>
      <c r="Z155" s="10">
        <f t="shared" si="37"/>
        <v>94955.380611436529</v>
      </c>
      <c r="AA155" s="10"/>
      <c r="AB155" s="10"/>
      <c r="AC155" s="10"/>
      <c r="AD155" s="10"/>
      <c r="AE155" s="10"/>
      <c r="AF155" s="10"/>
      <c r="AG155" s="10"/>
      <c r="AH155" s="10"/>
      <c r="AI155" s="10"/>
    </row>
    <row r="156" spans="1:35" x14ac:dyDescent="0.4">
      <c r="A156" s="3">
        <v>6492</v>
      </c>
      <c r="B156" s="3" t="s">
        <v>320</v>
      </c>
      <c r="C156" s="3" t="s">
        <v>232</v>
      </c>
      <c r="D156" s="9" t="s">
        <v>321</v>
      </c>
      <c r="E156" s="10">
        <f t="shared" si="30"/>
        <v>280244.18716407119</v>
      </c>
      <c r="F156" s="11">
        <f t="shared" si="31"/>
        <v>1.5697436167300854E-3</v>
      </c>
      <c r="G156" s="10">
        <f t="shared" si="38"/>
        <v>72580.476059466324</v>
      </c>
      <c r="H156" s="11">
        <f t="shared" si="32"/>
        <v>4.0654808988732107E-4</v>
      </c>
      <c r="I156" s="11">
        <v>1.5171034826794954E-3</v>
      </c>
      <c r="J156" s="12">
        <f t="shared" si="39"/>
        <v>5.2640134050589921E-5</v>
      </c>
      <c r="K156" s="39">
        <f t="shared" si="40"/>
        <v>9.0700000000000003E-2</v>
      </c>
      <c r="L156" s="39">
        <f t="shared" si="41"/>
        <v>1E-3</v>
      </c>
      <c r="M156" s="39">
        <f t="shared" si="42"/>
        <v>9.1700000000000004E-2</v>
      </c>
      <c r="N156" s="10">
        <f t="shared" si="43"/>
        <v>2830.7743500156548</v>
      </c>
      <c r="O156" s="13">
        <f t="shared" si="33"/>
        <v>1.5856136076566666E-5</v>
      </c>
      <c r="P156" s="41">
        <f t="shared" si="44"/>
        <v>69749.701709450674</v>
      </c>
      <c r="Q156" s="42">
        <f t="shared" si="34"/>
        <v>3.9069195381075442E-4</v>
      </c>
      <c r="R156" s="10">
        <v>3058513.77</v>
      </c>
      <c r="S156" s="10">
        <v>56060.82</v>
      </c>
      <c r="T156" s="10">
        <v>0</v>
      </c>
      <c r="U156" s="10"/>
      <c r="V156" s="10">
        <v>278953.99000000005</v>
      </c>
      <c r="W156" s="10">
        <v>3131.6800000000003</v>
      </c>
      <c r="X156" s="10">
        <f t="shared" si="35"/>
        <v>280244.18716407119</v>
      </c>
      <c r="Y156" s="10">
        <f t="shared" si="36"/>
        <v>2830.7743500156548</v>
      </c>
      <c r="Z156" s="10">
        <f t="shared" si="37"/>
        <v>69749.701709450674</v>
      </c>
      <c r="AA156" s="10"/>
      <c r="AB156" s="10"/>
      <c r="AC156" s="10"/>
      <c r="AD156" s="10"/>
      <c r="AE156" s="10"/>
      <c r="AF156" s="10"/>
      <c r="AG156" s="10"/>
      <c r="AH156" s="10"/>
      <c r="AI156" s="10"/>
    </row>
    <row r="157" spans="1:35" x14ac:dyDescent="0.4">
      <c r="A157" s="3">
        <v>6494</v>
      </c>
      <c r="B157" s="3" t="s">
        <v>322</v>
      </c>
      <c r="C157" s="3" t="s">
        <v>232</v>
      </c>
      <c r="D157" s="9" t="s">
        <v>323</v>
      </c>
      <c r="E157" s="10">
        <f t="shared" si="30"/>
        <v>324029.52751627029</v>
      </c>
      <c r="F157" s="11">
        <f t="shared" si="31"/>
        <v>1.8150002952708581E-3</v>
      </c>
      <c r="G157" s="10">
        <f t="shared" si="38"/>
        <v>84500.016052740859</v>
      </c>
      <c r="H157" s="11">
        <f t="shared" si="32"/>
        <v>4.7331351331373944E-4</v>
      </c>
      <c r="I157" s="11">
        <v>1.7223006377370498E-3</v>
      </c>
      <c r="J157" s="12">
        <f t="shared" si="39"/>
        <v>9.2699657533808341E-5</v>
      </c>
      <c r="K157" s="39">
        <f t="shared" si="40"/>
        <v>9.0700000000000003E-2</v>
      </c>
      <c r="L157" s="39">
        <f t="shared" si="41"/>
        <v>1E-3</v>
      </c>
      <c r="M157" s="39">
        <f t="shared" si="42"/>
        <v>9.1700000000000004E-2</v>
      </c>
      <c r="N157" s="10">
        <f t="shared" si="43"/>
        <v>3852.6237980634105</v>
      </c>
      <c r="O157" s="13">
        <f t="shared" si="33"/>
        <v>2.1579864602621792E-5</v>
      </c>
      <c r="P157" s="41">
        <f t="shared" si="44"/>
        <v>80647.392254677456</v>
      </c>
      <c r="Q157" s="42">
        <f t="shared" si="34"/>
        <v>4.5173364871111771E-4</v>
      </c>
      <c r="R157" s="10">
        <v>3534299.41</v>
      </c>
      <c r="S157" s="10">
        <v>707028.97</v>
      </c>
      <c r="T157" s="10">
        <v>0</v>
      </c>
      <c r="U157" s="10"/>
      <c r="V157" s="10">
        <v>322537.75</v>
      </c>
      <c r="W157" s="10">
        <v>4262.1500000000005</v>
      </c>
      <c r="X157" s="10">
        <f t="shared" si="35"/>
        <v>324029.52751627029</v>
      </c>
      <c r="Y157" s="10">
        <f t="shared" si="36"/>
        <v>3852.6237980634105</v>
      </c>
      <c r="Z157" s="10">
        <f t="shared" si="37"/>
        <v>80647.392254677456</v>
      </c>
      <c r="AA157" s="10"/>
      <c r="AB157" s="10"/>
      <c r="AC157" s="10"/>
      <c r="AD157" s="10"/>
      <c r="AE157" s="10"/>
      <c r="AF157" s="10"/>
      <c r="AG157" s="10"/>
      <c r="AH157" s="10"/>
      <c r="AI157" s="10"/>
    </row>
    <row r="158" spans="1:35" x14ac:dyDescent="0.4">
      <c r="A158" s="3">
        <v>6495</v>
      </c>
      <c r="B158" s="3" t="s">
        <v>324</v>
      </c>
      <c r="C158" s="3" t="s">
        <v>232</v>
      </c>
      <c r="D158" s="9" t="s">
        <v>325</v>
      </c>
      <c r="E158" s="10">
        <f t="shared" si="30"/>
        <v>164803.21632536821</v>
      </c>
      <c r="F158" s="11">
        <f t="shared" si="31"/>
        <v>9.2311922492036155E-4</v>
      </c>
      <c r="G158" s="10">
        <f t="shared" si="38"/>
        <v>42908.196565075392</v>
      </c>
      <c r="H158" s="11">
        <f t="shared" si="32"/>
        <v>2.4034349595266868E-4</v>
      </c>
      <c r="I158" s="11">
        <v>8.6586818166501289E-4</v>
      </c>
      <c r="J158" s="12">
        <f t="shared" si="39"/>
        <v>5.7251043255348655E-5</v>
      </c>
      <c r="K158" s="39">
        <f t="shared" si="40"/>
        <v>9.0700000000000003E-2</v>
      </c>
      <c r="L158" s="39">
        <f t="shared" si="41"/>
        <v>1E-3</v>
      </c>
      <c r="M158" s="39">
        <f t="shared" si="42"/>
        <v>9.1700000000000004E-2</v>
      </c>
      <c r="N158" s="10">
        <f t="shared" si="43"/>
        <v>1890.4852049368837</v>
      </c>
      <c r="O158" s="13">
        <f t="shared" si="33"/>
        <v>1.0589254724612535E-5</v>
      </c>
      <c r="P158" s="41">
        <f t="shared" si="44"/>
        <v>41017.711360138506</v>
      </c>
      <c r="Q158" s="42">
        <f t="shared" si="34"/>
        <v>2.2975424122805615E-4</v>
      </c>
      <c r="R158" s="10">
        <v>1808642.24</v>
      </c>
      <c r="S158" s="10">
        <v>282347.03999999998</v>
      </c>
      <c r="T158" s="10">
        <v>0</v>
      </c>
      <c r="U158" s="10"/>
      <c r="V158" s="10">
        <v>164044.49</v>
      </c>
      <c r="W158" s="10">
        <v>2091.44</v>
      </c>
      <c r="X158" s="10">
        <f t="shared" si="35"/>
        <v>164803.21632536821</v>
      </c>
      <c r="Y158" s="10">
        <f t="shared" si="36"/>
        <v>1890.4852049368837</v>
      </c>
      <c r="Z158" s="10">
        <f t="shared" si="37"/>
        <v>41017.711360138506</v>
      </c>
      <c r="AA158" s="10"/>
      <c r="AB158" s="10"/>
      <c r="AC158" s="10"/>
      <c r="AD158" s="10"/>
      <c r="AE158" s="10"/>
      <c r="AF158" s="10"/>
      <c r="AG158" s="10"/>
      <c r="AH158" s="10"/>
      <c r="AI158" s="10"/>
    </row>
    <row r="159" spans="1:35" x14ac:dyDescent="0.4">
      <c r="A159" s="3">
        <v>6496</v>
      </c>
      <c r="B159" s="3" t="s">
        <v>326</v>
      </c>
      <c r="C159" s="3" t="s">
        <v>232</v>
      </c>
      <c r="D159" s="9" t="s">
        <v>327</v>
      </c>
      <c r="E159" s="10">
        <f t="shared" si="30"/>
        <v>210361.8003937786</v>
      </c>
      <c r="F159" s="11">
        <f t="shared" si="31"/>
        <v>1.1783084484769557E-3</v>
      </c>
      <c r="G159" s="10">
        <f t="shared" si="38"/>
        <v>54634.72757575431</v>
      </c>
      <c r="H159" s="11">
        <f t="shared" si="32"/>
        <v>3.0602781000277146E-4</v>
      </c>
      <c r="I159" s="11">
        <v>1.1402283376537512E-3</v>
      </c>
      <c r="J159" s="12">
        <f t="shared" si="39"/>
        <v>3.8080110823204578E-5</v>
      </c>
      <c r="K159" s="39">
        <f t="shared" si="40"/>
        <v>9.0700000000000003E-2</v>
      </c>
      <c r="L159" s="39">
        <f t="shared" si="41"/>
        <v>1E-3</v>
      </c>
      <c r="M159" s="39">
        <f t="shared" si="42"/>
        <v>9.1700000000000004E-2</v>
      </c>
      <c r="N159" s="10">
        <f t="shared" si="43"/>
        <v>2277.9847758088154</v>
      </c>
      <c r="O159" s="13">
        <f t="shared" si="33"/>
        <v>1.2759772457798353E-5</v>
      </c>
      <c r="P159" s="41">
        <f t="shared" si="44"/>
        <v>52356.742799945496</v>
      </c>
      <c r="Q159" s="42">
        <f t="shared" si="34"/>
        <v>2.9326803754497311E-4</v>
      </c>
      <c r="R159" s="10">
        <v>2304682.39</v>
      </c>
      <c r="S159" s="10">
        <v>211616.76</v>
      </c>
      <c r="T159" s="10">
        <v>0</v>
      </c>
      <c r="U159" s="10"/>
      <c r="V159" s="10">
        <v>209393.33</v>
      </c>
      <c r="W159" s="10">
        <v>2520.13</v>
      </c>
      <c r="X159" s="10">
        <f t="shared" si="35"/>
        <v>210361.8003937786</v>
      </c>
      <c r="Y159" s="10">
        <f t="shared" si="36"/>
        <v>2277.9847758088154</v>
      </c>
      <c r="Z159" s="10">
        <f t="shared" si="37"/>
        <v>52356.742799945496</v>
      </c>
      <c r="AA159" s="10"/>
      <c r="AB159" s="10"/>
      <c r="AC159" s="10"/>
      <c r="AD159" s="10"/>
      <c r="AE159" s="10"/>
      <c r="AF159" s="10"/>
      <c r="AG159" s="10"/>
      <c r="AH159" s="10"/>
      <c r="AI159" s="10"/>
    </row>
    <row r="160" spans="1:35" x14ac:dyDescent="0.4">
      <c r="A160" s="3">
        <v>6497</v>
      </c>
      <c r="B160" s="3" t="s">
        <v>328</v>
      </c>
      <c r="C160" s="3" t="s">
        <v>232</v>
      </c>
      <c r="D160" s="9" t="s">
        <v>329</v>
      </c>
      <c r="E160" s="10">
        <f t="shared" si="30"/>
        <v>197529.89445425483</v>
      </c>
      <c r="F160" s="11">
        <f t="shared" si="31"/>
        <v>1.1064325510930233E-3</v>
      </c>
      <c r="G160" s="10">
        <f t="shared" si="38"/>
        <v>51625.794516449649</v>
      </c>
      <c r="H160" s="11">
        <f t="shared" si="32"/>
        <v>2.8917374601376047E-4</v>
      </c>
      <c r="I160" s="11">
        <v>1.147448128732093E-3</v>
      </c>
      <c r="J160" s="12">
        <f t="shared" si="39"/>
        <v>-4.1015577639069755E-5</v>
      </c>
      <c r="K160" s="39">
        <f t="shared" si="40"/>
        <v>9.0700000000000003E-2</v>
      </c>
      <c r="L160" s="39">
        <f t="shared" si="41"/>
        <v>1E-3</v>
      </c>
      <c r="M160" s="39">
        <f t="shared" si="42"/>
        <v>9.1700000000000004E-2</v>
      </c>
      <c r="N160" s="10">
        <f t="shared" si="43"/>
        <v>2462.7722382486882</v>
      </c>
      <c r="O160" s="13">
        <f t="shared" si="33"/>
        <v>1.3794830285588079E-5</v>
      </c>
      <c r="P160" s="41">
        <f t="shared" si="44"/>
        <v>49163.022278200959</v>
      </c>
      <c r="Q160" s="42">
        <f t="shared" si="34"/>
        <v>2.7537891572817239E-4</v>
      </c>
      <c r="R160" s="10">
        <v>2131764.2400000002</v>
      </c>
      <c r="S160" s="10">
        <v>556896.79</v>
      </c>
      <c r="T160" s="10">
        <v>0</v>
      </c>
      <c r="U160" s="10"/>
      <c r="V160" s="10">
        <v>196620.5</v>
      </c>
      <c r="W160" s="10">
        <v>2724.5600000000004</v>
      </c>
      <c r="X160" s="10">
        <f t="shared" si="35"/>
        <v>197529.89445425483</v>
      </c>
      <c r="Y160" s="10">
        <f t="shared" si="36"/>
        <v>2462.7722382486882</v>
      </c>
      <c r="Z160" s="10">
        <f t="shared" si="37"/>
        <v>49163.022278200959</v>
      </c>
      <c r="AA160" s="10"/>
      <c r="AB160" s="10"/>
      <c r="AC160" s="10"/>
      <c r="AD160" s="10"/>
      <c r="AE160" s="10"/>
      <c r="AF160" s="10"/>
      <c r="AG160" s="10"/>
      <c r="AH160" s="10"/>
      <c r="AI160" s="10"/>
    </row>
    <row r="161" spans="1:35" x14ac:dyDescent="0.4">
      <c r="A161" s="3">
        <v>6498</v>
      </c>
      <c r="B161" s="3" t="s">
        <v>330</v>
      </c>
      <c r="C161" s="3" t="s">
        <v>232</v>
      </c>
      <c r="D161" s="9" t="s">
        <v>331</v>
      </c>
      <c r="E161" s="10">
        <f t="shared" si="30"/>
        <v>53681.882369287778</v>
      </c>
      <c r="F161" s="11">
        <f t="shared" si="31"/>
        <v>3.0069059785318628E-4</v>
      </c>
      <c r="G161" s="10">
        <f t="shared" si="38"/>
        <v>13934.401804069339</v>
      </c>
      <c r="H161" s="11">
        <f t="shared" si="32"/>
        <v>7.8051354093150379E-5</v>
      </c>
      <c r="I161" s="11">
        <v>2.8880081748032245E-4</v>
      </c>
      <c r="J161" s="12">
        <f t="shared" si="39"/>
        <v>1.188978037286383E-5</v>
      </c>
      <c r="K161" s="39">
        <f t="shared" si="40"/>
        <v>9.0700000000000003E-2</v>
      </c>
      <c r="L161" s="39">
        <f t="shared" si="41"/>
        <v>1E-3</v>
      </c>
      <c r="M161" s="39">
        <f t="shared" si="42"/>
        <v>9.1700000000000004E-2</v>
      </c>
      <c r="N161" s="10">
        <f t="shared" si="43"/>
        <v>573.57059343832486</v>
      </c>
      <c r="O161" s="13">
        <f t="shared" si="33"/>
        <v>3.2127652205923374E-6</v>
      </c>
      <c r="P161" s="41">
        <f t="shared" si="44"/>
        <v>13360.831210631015</v>
      </c>
      <c r="Q161" s="42">
        <f t="shared" si="34"/>
        <v>7.4838588872558047E-5</v>
      </c>
      <c r="R161" s="10">
        <v>589136.75</v>
      </c>
      <c r="S161" s="10">
        <v>45357.72</v>
      </c>
      <c r="T161" s="10">
        <v>0</v>
      </c>
      <c r="U161" s="10"/>
      <c r="V161" s="10">
        <v>53434.74</v>
      </c>
      <c r="W161" s="10">
        <v>634.54</v>
      </c>
      <c r="X161" s="10">
        <f t="shared" si="35"/>
        <v>53681.882369287778</v>
      </c>
      <c r="Y161" s="10">
        <f t="shared" si="36"/>
        <v>573.57059343832486</v>
      </c>
      <c r="Z161" s="10">
        <f t="shared" si="37"/>
        <v>13360.831210631015</v>
      </c>
      <c r="AA161" s="10"/>
      <c r="AB161" s="10"/>
      <c r="AC161" s="10"/>
      <c r="AD161" s="10"/>
      <c r="AE161" s="10"/>
      <c r="AF161" s="10"/>
      <c r="AG161" s="10"/>
      <c r="AH161" s="10"/>
      <c r="AI161" s="10"/>
    </row>
    <row r="162" spans="1:35" x14ac:dyDescent="0.4">
      <c r="A162" s="3">
        <v>6499</v>
      </c>
      <c r="B162" s="3" t="s">
        <v>332</v>
      </c>
      <c r="C162" s="3" t="s">
        <v>232</v>
      </c>
      <c r="D162" s="9" t="s">
        <v>333</v>
      </c>
      <c r="E162" s="10">
        <f t="shared" si="30"/>
        <v>282659.96901793871</v>
      </c>
      <c r="F162" s="11">
        <f t="shared" si="31"/>
        <v>1.5832752377884758E-3</v>
      </c>
      <c r="G162" s="10">
        <f t="shared" si="38"/>
        <v>73356.997835033675</v>
      </c>
      <c r="H162" s="11">
        <f t="shared" si="32"/>
        <v>4.108976541469184E-4</v>
      </c>
      <c r="I162" s="11">
        <v>1.635183500359592E-3</v>
      </c>
      <c r="J162" s="12">
        <f t="shared" si="39"/>
        <v>-5.1908262571116141E-5</v>
      </c>
      <c r="K162" s="39">
        <f t="shared" si="40"/>
        <v>9.0700000000000003E-2</v>
      </c>
      <c r="L162" s="39">
        <f t="shared" si="41"/>
        <v>1E-3</v>
      </c>
      <c r="M162" s="39">
        <f t="shared" si="42"/>
        <v>9.1700000000000004E-2</v>
      </c>
      <c r="N162" s="10">
        <f t="shared" si="43"/>
        <v>3006.0345422206483</v>
      </c>
      <c r="O162" s="13">
        <f t="shared" si="33"/>
        <v>1.68378284026937E-5</v>
      </c>
      <c r="P162" s="41">
        <f t="shared" si="44"/>
        <v>70350.96329281303</v>
      </c>
      <c r="Q162" s="42">
        <f t="shared" si="34"/>
        <v>3.9405982574422472E-4</v>
      </c>
      <c r="R162" s="10">
        <v>3078484.81</v>
      </c>
      <c r="S162" s="10">
        <v>223924.57</v>
      </c>
      <c r="T162" s="10">
        <v>0</v>
      </c>
      <c r="U162" s="10"/>
      <c r="V162" s="10">
        <v>281358.64999999997</v>
      </c>
      <c r="W162" s="10">
        <v>3325.57</v>
      </c>
      <c r="X162" s="10">
        <f t="shared" si="35"/>
        <v>282659.96901793871</v>
      </c>
      <c r="Y162" s="10">
        <f t="shared" si="36"/>
        <v>3006.0345422206483</v>
      </c>
      <c r="Z162" s="10">
        <f t="shared" si="37"/>
        <v>70350.96329281303</v>
      </c>
      <c r="AA162" s="10"/>
      <c r="AB162" s="10"/>
      <c r="AC162" s="10"/>
      <c r="AD162" s="10"/>
      <c r="AE162" s="10"/>
      <c r="AF162" s="10"/>
      <c r="AG162" s="10"/>
      <c r="AH162" s="10"/>
      <c r="AI162" s="10"/>
    </row>
    <row r="163" spans="1:35" x14ac:dyDescent="0.4">
      <c r="A163" s="3">
        <v>6500</v>
      </c>
      <c r="B163" s="3" t="s">
        <v>334</v>
      </c>
      <c r="C163" s="3" t="s">
        <v>232</v>
      </c>
      <c r="D163" s="9" t="s">
        <v>335</v>
      </c>
      <c r="E163" s="10">
        <f t="shared" si="30"/>
        <v>94360.801278962419</v>
      </c>
      <c r="F163" s="11">
        <f t="shared" si="31"/>
        <v>5.2854714660136005E-4</v>
      </c>
      <c r="G163" s="10">
        <f t="shared" si="38"/>
        <v>24496.279630114106</v>
      </c>
      <c r="H163" s="11">
        <f t="shared" si="32"/>
        <v>1.3721204700846941E-4</v>
      </c>
      <c r="I163" s="11">
        <v>4.9253097651837845E-4</v>
      </c>
      <c r="J163" s="12">
        <f t="shared" si="39"/>
        <v>3.6016170082981596E-5</v>
      </c>
      <c r="K163" s="39">
        <f t="shared" si="40"/>
        <v>9.0700000000000003E-2</v>
      </c>
      <c r="L163" s="39">
        <f t="shared" si="41"/>
        <v>1E-3</v>
      </c>
      <c r="M163" s="39">
        <f t="shared" si="42"/>
        <v>9.1700000000000004E-2</v>
      </c>
      <c r="N163" s="10">
        <f t="shared" si="43"/>
        <v>1010.9120695048686</v>
      </c>
      <c r="O163" s="13">
        <f t="shared" si="33"/>
        <v>5.6624645250951112E-6</v>
      </c>
      <c r="P163" s="41">
        <f t="shared" si="44"/>
        <v>23485.367560609237</v>
      </c>
      <c r="Q163" s="42">
        <f t="shared" si="34"/>
        <v>1.3154958248337429E-4</v>
      </c>
      <c r="R163" s="10">
        <v>1020541.3</v>
      </c>
      <c r="S163" s="10">
        <v>82767.56</v>
      </c>
      <c r="T163" s="10">
        <v>0</v>
      </c>
      <c r="U163" s="10"/>
      <c r="V163" s="10">
        <v>93926.38</v>
      </c>
      <c r="W163" s="10">
        <v>1118.3699999999999</v>
      </c>
      <c r="X163" s="10">
        <f t="shared" si="35"/>
        <v>94360.801278962419</v>
      </c>
      <c r="Y163" s="10">
        <f t="shared" si="36"/>
        <v>1010.9120695048686</v>
      </c>
      <c r="Z163" s="10">
        <f t="shared" si="37"/>
        <v>23485.367560609237</v>
      </c>
      <c r="AA163" s="10"/>
      <c r="AB163" s="10"/>
      <c r="AC163" s="10"/>
      <c r="AD163" s="10"/>
      <c r="AE163" s="10"/>
      <c r="AF163" s="10"/>
      <c r="AG163" s="10"/>
      <c r="AH163" s="10"/>
      <c r="AI163" s="10"/>
    </row>
    <row r="164" spans="1:35" x14ac:dyDescent="0.4">
      <c r="A164" s="3">
        <v>6501</v>
      </c>
      <c r="B164" s="3" t="s">
        <v>336</v>
      </c>
      <c r="C164" s="3" t="s">
        <v>232</v>
      </c>
      <c r="D164" s="9" t="s">
        <v>337</v>
      </c>
      <c r="E164" s="10">
        <f t="shared" si="30"/>
        <v>150064.55199047722</v>
      </c>
      <c r="F164" s="11">
        <f t="shared" si="31"/>
        <v>8.4056292110208685E-4</v>
      </c>
      <c r="G164" s="10">
        <f t="shared" si="38"/>
        <v>38909.785801088481</v>
      </c>
      <c r="H164" s="11">
        <f t="shared" si="32"/>
        <v>2.1794702865267541E-4</v>
      </c>
      <c r="I164" s="11">
        <v>8.0291543390151137E-4</v>
      </c>
      <c r="J164" s="12">
        <f t="shared" si="39"/>
        <v>3.7647487200575484E-5</v>
      </c>
      <c r="K164" s="39">
        <f t="shared" si="40"/>
        <v>9.0700000000000003E-2</v>
      </c>
      <c r="L164" s="39">
        <f t="shared" si="41"/>
        <v>1E-3</v>
      </c>
      <c r="M164" s="39">
        <f t="shared" si="42"/>
        <v>9.1700000000000004E-2</v>
      </c>
      <c r="N164" s="10">
        <f t="shared" si="43"/>
        <v>1560.366195213918</v>
      </c>
      <c r="O164" s="13">
        <f t="shared" si="33"/>
        <v>8.7401451551409056E-6</v>
      </c>
      <c r="P164" s="41">
        <f t="shared" si="44"/>
        <v>37349.419605874566</v>
      </c>
      <c r="Q164" s="42">
        <f t="shared" si="34"/>
        <v>2.0920688349753452E-4</v>
      </c>
      <c r="R164" s="10">
        <v>1646898.56</v>
      </c>
      <c r="S164" s="10">
        <v>79156.14</v>
      </c>
      <c r="T164" s="10">
        <v>0</v>
      </c>
      <c r="U164" s="10"/>
      <c r="V164" s="10">
        <v>149373.68</v>
      </c>
      <c r="W164" s="10">
        <v>1726.23</v>
      </c>
      <c r="X164" s="10">
        <f t="shared" si="35"/>
        <v>150064.55199047722</v>
      </c>
      <c r="Y164" s="10">
        <f t="shared" si="36"/>
        <v>1560.366195213918</v>
      </c>
      <c r="Z164" s="10">
        <f t="shared" si="37"/>
        <v>37349.419605874566</v>
      </c>
      <c r="AA164" s="10"/>
      <c r="AB164" s="10"/>
      <c r="AC164" s="10"/>
      <c r="AD164" s="10"/>
      <c r="AE164" s="10"/>
      <c r="AF164" s="10"/>
      <c r="AG164" s="10"/>
      <c r="AH164" s="10"/>
      <c r="AI164" s="10"/>
    </row>
    <row r="165" spans="1:35" x14ac:dyDescent="0.4">
      <c r="A165" s="3">
        <v>6502</v>
      </c>
      <c r="B165" s="3" t="s">
        <v>338</v>
      </c>
      <c r="C165" s="3" t="s">
        <v>232</v>
      </c>
      <c r="D165" s="9" t="s">
        <v>339</v>
      </c>
      <c r="E165" s="10">
        <f t="shared" si="30"/>
        <v>1675809.5757951501</v>
      </c>
      <c r="F165" s="11">
        <f t="shared" si="31"/>
        <v>9.3867830447433628E-3</v>
      </c>
      <c r="G165" s="10">
        <f t="shared" si="38"/>
        <v>436081.56569469755</v>
      </c>
      <c r="H165" s="11">
        <f t="shared" si="32"/>
        <v>2.4426421152569551E-3</v>
      </c>
      <c r="I165" s="11">
        <v>9.1017964641018217E-3</v>
      </c>
      <c r="J165" s="12">
        <f t="shared" si="39"/>
        <v>2.8498658064154102E-4</v>
      </c>
      <c r="K165" s="39">
        <f t="shared" si="40"/>
        <v>9.0700000000000003E-2</v>
      </c>
      <c r="L165" s="39">
        <f t="shared" si="41"/>
        <v>1E-3</v>
      </c>
      <c r="M165" s="39">
        <f t="shared" si="42"/>
        <v>9.1700000000000004E-2</v>
      </c>
      <c r="N165" s="10">
        <f t="shared" si="43"/>
        <v>18990.959047715565</v>
      </c>
      <c r="O165" s="13">
        <f t="shared" si="33"/>
        <v>1.0637486201731962E-4</v>
      </c>
      <c r="P165" s="41">
        <f t="shared" si="44"/>
        <v>417090.60664698196</v>
      </c>
      <c r="Q165" s="42">
        <f t="shared" si="34"/>
        <v>2.3362672532396354E-3</v>
      </c>
      <c r="R165" s="10">
        <v>18386473.969999999</v>
      </c>
      <c r="S165" s="10">
        <v>2618538.9</v>
      </c>
      <c r="T165" s="10">
        <v>0</v>
      </c>
      <c r="U165" s="10"/>
      <c r="V165" s="10">
        <v>1668094.43</v>
      </c>
      <c r="W165" s="10">
        <v>21009.66</v>
      </c>
      <c r="X165" s="10">
        <f t="shared" si="35"/>
        <v>1675809.5757951501</v>
      </c>
      <c r="Y165" s="10">
        <f t="shared" si="36"/>
        <v>18990.959047715565</v>
      </c>
      <c r="Z165" s="10">
        <f t="shared" si="37"/>
        <v>417090.60664698196</v>
      </c>
      <c r="AA165" s="10"/>
      <c r="AB165" s="10"/>
      <c r="AC165" s="10"/>
      <c r="AD165" s="10"/>
      <c r="AE165" s="10"/>
      <c r="AF165" s="10"/>
      <c r="AG165" s="10"/>
      <c r="AH165" s="10"/>
      <c r="AI165" s="10"/>
    </row>
    <row r="166" spans="1:35" x14ac:dyDescent="0.4">
      <c r="A166" s="3">
        <v>6435</v>
      </c>
      <c r="B166" s="3" t="s">
        <v>340</v>
      </c>
      <c r="C166" s="3" t="s">
        <v>341</v>
      </c>
      <c r="D166" s="9" t="s">
        <v>342</v>
      </c>
      <c r="E166" s="10">
        <f t="shared" si="30"/>
        <v>3630.9462667087173</v>
      </c>
      <c r="F166" s="11">
        <f t="shared" si="31"/>
        <v>2.0338172871785684E-5</v>
      </c>
      <c r="G166" s="10">
        <f t="shared" si="38"/>
        <v>939.70562347204361</v>
      </c>
      <c r="H166" s="11">
        <f t="shared" si="32"/>
        <v>5.2636128477019875E-6</v>
      </c>
      <c r="I166" s="11">
        <v>2.7200618653288592E-5</v>
      </c>
      <c r="J166" s="12">
        <f t="shared" si="39"/>
        <v>-6.8624457815029077E-6</v>
      </c>
      <c r="K166" s="39">
        <f t="shared" si="40"/>
        <v>9.0700000000000003E-2</v>
      </c>
      <c r="L166" s="39">
        <f t="shared" si="41"/>
        <v>1E-3</v>
      </c>
      <c r="M166" s="39">
        <f t="shared" si="42"/>
        <v>9.1700000000000004E-2</v>
      </c>
      <c r="N166" s="10">
        <f t="shared" si="43"/>
        <v>36.002957633322531</v>
      </c>
      <c r="O166" s="13">
        <f t="shared" si="33"/>
        <v>2.0166488911052541E-7</v>
      </c>
      <c r="P166" s="41">
        <f t="shared" si="44"/>
        <v>903.70266583872103</v>
      </c>
      <c r="Q166" s="42">
        <f t="shared" si="34"/>
        <v>5.0619479585914614E-6</v>
      </c>
      <c r="R166" s="10">
        <v>39847.94</v>
      </c>
      <c r="S166" s="10">
        <v>0</v>
      </c>
      <c r="T166" s="10">
        <v>0</v>
      </c>
      <c r="U166" s="10"/>
      <c r="V166" s="10">
        <v>3614.23</v>
      </c>
      <c r="W166" s="10">
        <v>39.83</v>
      </c>
      <c r="X166" s="10">
        <f t="shared" si="35"/>
        <v>3630.9462667087173</v>
      </c>
      <c r="Y166" s="10">
        <f t="shared" si="36"/>
        <v>36.002957633322531</v>
      </c>
      <c r="Z166" s="10">
        <f t="shared" si="37"/>
        <v>903.70266583872103</v>
      </c>
      <c r="AA166" s="10"/>
      <c r="AB166" s="10"/>
      <c r="AC166" s="10"/>
      <c r="AD166" s="10"/>
      <c r="AE166" s="10"/>
      <c r="AF166" s="10"/>
      <c r="AG166" s="10"/>
      <c r="AH166" s="10"/>
      <c r="AI166" s="10"/>
    </row>
    <row r="167" spans="1:35" x14ac:dyDescent="0.4">
      <c r="A167" s="3">
        <v>6720</v>
      </c>
      <c r="B167" s="3" t="s">
        <v>343</v>
      </c>
      <c r="C167" s="3" t="s">
        <v>341</v>
      </c>
      <c r="D167" s="9" t="s">
        <v>344</v>
      </c>
      <c r="E167" s="10">
        <f t="shared" si="30"/>
        <v>3972.8101506060643</v>
      </c>
      <c r="F167" s="11">
        <f t="shared" si="31"/>
        <v>2.2253069501645973E-5</v>
      </c>
      <c r="G167" s="10">
        <f t="shared" si="38"/>
        <v>1028.1995529916246</v>
      </c>
      <c r="H167" s="11">
        <f t="shared" si="32"/>
        <v>5.7592976374150274E-6</v>
      </c>
      <c r="I167" s="11">
        <v>2.0912413520539441E-5</v>
      </c>
      <c r="J167" s="12">
        <f t="shared" si="39"/>
        <v>1.3406559811065322E-6</v>
      </c>
      <c r="K167" s="39">
        <f t="shared" si="40"/>
        <v>9.0700000000000003E-2</v>
      </c>
      <c r="L167" s="39">
        <f t="shared" si="41"/>
        <v>1E-3</v>
      </c>
      <c r="M167" s="39">
        <f t="shared" si="42"/>
        <v>9.1700000000000004E-2</v>
      </c>
      <c r="N167" s="10">
        <f t="shared" si="43"/>
        <v>39.410719377676685</v>
      </c>
      <c r="O167" s="13">
        <f t="shared" si="33"/>
        <v>2.2075292907905869E-7</v>
      </c>
      <c r="P167" s="41">
        <f t="shared" si="44"/>
        <v>988.78883361394787</v>
      </c>
      <c r="Q167" s="42">
        <f t="shared" si="34"/>
        <v>5.5385447083359684E-6</v>
      </c>
      <c r="R167" s="10">
        <v>43600</v>
      </c>
      <c r="S167" s="10">
        <v>0</v>
      </c>
      <c r="T167" s="10">
        <v>0</v>
      </c>
      <c r="U167" s="10"/>
      <c r="V167" s="10">
        <v>3954.52</v>
      </c>
      <c r="W167" s="10">
        <v>43.6</v>
      </c>
      <c r="X167" s="10">
        <f t="shared" si="35"/>
        <v>3972.8101506060643</v>
      </c>
      <c r="Y167" s="10">
        <f t="shared" si="36"/>
        <v>39.410719377676685</v>
      </c>
      <c r="Z167" s="10">
        <f t="shared" si="37"/>
        <v>988.78883361394787</v>
      </c>
      <c r="AA167" s="10"/>
      <c r="AB167" s="10"/>
      <c r="AC167" s="10"/>
      <c r="AD167" s="10"/>
      <c r="AE167" s="10"/>
      <c r="AF167" s="10"/>
      <c r="AG167" s="10"/>
      <c r="AH167" s="10"/>
      <c r="AI167" s="10"/>
    </row>
    <row r="168" spans="1:35" x14ac:dyDescent="0.4">
      <c r="A168" s="3">
        <v>6725</v>
      </c>
      <c r="B168" s="3" t="s">
        <v>345</v>
      </c>
      <c r="C168" s="3" t="s">
        <v>341</v>
      </c>
      <c r="D168" s="9" t="s">
        <v>346</v>
      </c>
      <c r="E168" s="10">
        <f t="shared" si="30"/>
        <v>26516.567824178477</v>
      </c>
      <c r="F168" s="11">
        <f t="shared" si="31"/>
        <v>1.4852837270528399E-4</v>
      </c>
      <c r="G168" s="10">
        <f t="shared" si="38"/>
        <v>6906.9958564020053</v>
      </c>
      <c r="H168" s="11">
        <f t="shared" si="32"/>
        <v>3.8688447978478633E-5</v>
      </c>
      <c r="I168" s="11">
        <v>1.4221376617547615E-4</v>
      </c>
      <c r="J168" s="12">
        <f t="shared" si="39"/>
        <v>6.3146065298078449E-6</v>
      </c>
      <c r="K168" s="39">
        <f t="shared" si="40"/>
        <v>9.0700000000000003E-2</v>
      </c>
      <c r="L168" s="39">
        <f t="shared" si="41"/>
        <v>1E-3</v>
      </c>
      <c r="M168" s="39">
        <f t="shared" si="42"/>
        <v>9.1700000000000004E-2</v>
      </c>
      <c r="N168" s="10">
        <f t="shared" si="43"/>
        <v>307.31321958767251</v>
      </c>
      <c r="O168" s="13">
        <f t="shared" si="33"/>
        <v>1.7213665327591373E-6</v>
      </c>
      <c r="P168" s="41">
        <f t="shared" si="44"/>
        <v>6599.6826368143329</v>
      </c>
      <c r="Q168" s="42">
        <f t="shared" si="34"/>
        <v>3.6967081445719493E-5</v>
      </c>
      <c r="R168" s="10">
        <v>291006.34999999998</v>
      </c>
      <c r="S168" s="10">
        <v>48943.31</v>
      </c>
      <c r="T168" s="10">
        <v>0</v>
      </c>
      <c r="U168" s="10"/>
      <c r="V168" s="10">
        <v>26394.49</v>
      </c>
      <c r="W168" s="10">
        <v>339.98</v>
      </c>
      <c r="X168" s="10">
        <f t="shared" si="35"/>
        <v>26516.567824178477</v>
      </c>
      <c r="Y168" s="10">
        <f t="shared" si="36"/>
        <v>307.31321958767251</v>
      </c>
      <c r="Z168" s="10">
        <f t="shared" si="37"/>
        <v>6599.6826368143329</v>
      </c>
      <c r="AA168" s="10"/>
      <c r="AB168" s="10"/>
      <c r="AC168" s="10"/>
      <c r="AD168" s="10"/>
      <c r="AE168" s="10"/>
      <c r="AF168" s="10"/>
      <c r="AG168" s="10"/>
      <c r="AH168" s="10"/>
      <c r="AI168" s="10"/>
    </row>
    <row r="169" spans="1:35" x14ac:dyDescent="0.4">
      <c r="A169" s="3">
        <v>6740</v>
      </c>
      <c r="B169" s="3" t="s">
        <v>347</v>
      </c>
      <c r="C169" s="3" t="s">
        <v>341</v>
      </c>
      <c r="D169" s="9" t="s">
        <v>348</v>
      </c>
      <c r="E169" s="10">
        <f t="shared" si="30"/>
        <v>3319.9946979176661</v>
      </c>
      <c r="F169" s="11">
        <f t="shared" si="31"/>
        <v>1.8596426699772534E-5</v>
      </c>
      <c r="G169" s="10">
        <f t="shared" si="38"/>
        <v>859.30315268809295</v>
      </c>
      <c r="H169" s="11">
        <f t="shared" si="32"/>
        <v>4.8132510879822671E-6</v>
      </c>
      <c r="I169" s="11">
        <v>1.9924642197049178E-5</v>
      </c>
      <c r="J169" s="12">
        <f t="shared" si="39"/>
        <v>-1.3282154972766444E-6</v>
      </c>
      <c r="K169" s="39">
        <f t="shared" si="40"/>
        <v>9.0700000000000003E-2</v>
      </c>
      <c r="L169" s="39">
        <f t="shared" si="41"/>
        <v>1E-3</v>
      </c>
      <c r="M169" s="39">
        <f t="shared" si="42"/>
        <v>9.1700000000000004E-2</v>
      </c>
      <c r="N169" s="10">
        <f t="shared" si="43"/>
        <v>32.992918745073375</v>
      </c>
      <c r="O169" s="13">
        <f t="shared" si="33"/>
        <v>1.8480463099508356E-7</v>
      </c>
      <c r="P169" s="41">
        <f t="shared" si="44"/>
        <v>826.31023394301963</v>
      </c>
      <c r="Q169" s="42">
        <f t="shared" si="34"/>
        <v>4.6284464569871843E-6</v>
      </c>
      <c r="R169" s="10">
        <v>36435.82</v>
      </c>
      <c r="S169" s="10">
        <v>0</v>
      </c>
      <c r="T169" s="10">
        <v>0</v>
      </c>
      <c r="U169" s="10"/>
      <c r="V169" s="10">
        <v>3304.71</v>
      </c>
      <c r="W169" s="10">
        <v>36.5</v>
      </c>
      <c r="X169" s="10">
        <f t="shared" si="35"/>
        <v>3319.9946979176661</v>
      </c>
      <c r="Y169" s="10">
        <f t="shared" si="36"/>
        <v>32.992918745073375</v>
      </c>
      <c r="Z169" s="10">
        <f t="shared" si="37"/>
        <v>826.31023394301963</v>
      </c>
      <c r="AA169" s="10"/>
      <c r="AB169" s="10"/>
      <c r="AC169" s="10"/>
      <c r="AD169" s="10"/>
      <c r="AE169" s="10"/>
      <c r="AF169" s="10"/>
      <c r="AG169" s="10"/>
      <c r="AH169" s="10"/>
      <c r="AI169" s="10"/>
    </row>
    <row r="170" spans="1:35" x14ac:dyDescent="0.4">
      <c r="A170" s="3">
        <v>7689</v>
      </c>
      <c r="B170" s="3" t="s">
        <v>349</v>
      </c>
      <c r="C170" s="3" t="s">
        <v>341</v>
      </c>
      <c r="D170" s="9" t="s">
        <v>350</v>
      </c>
      <c r="E170" s="10">
        <f t="shared" si="30"/>
        <v>7156.1657852280759</v>
      </c>
      <c r="F170" s="11">
        <f t="shared" si="31"/>
        <v>4.0084134037889462E-5</v>
      </c>
      <c r="G170" s="10">
        <f t="shared" si="38"/>
        <v>1852.093673674937</v>
      </c>
      <c r="H170" s="11">
        <f t="shared" si="32"/>
        <v>1.0374210617026275E-5</v>
      </c>
      <c r="I170" s="11">
        <v>2.9479214555226908E-5</v>
      </c>
      <c r="J170" s="12">
        <f t="shared" si="39"/>
        <v>1.0604919482662554E-5</v>
      </c>
      <c r="K170" s="39">
        <f t="shared" si="40"/>
        <v>9.0700000000000003E-2</v>
      </c>
      <c r="L170" s="39">
        <f t="shared" si="41"/>
        <v>1E-3</v>
      </c>
      <c r="M170" s="39">
        <f t="shared" si="42"/>
        <v>9.1700000000000004E-2</v>
      </c>
      <c r="N170" s="10">
        <f t="shared" si="43"/>
        <v>71.00256897056201</v>
      </c>
      <c r="O170" s="13">
        <f t="shared" si="33"/>
        <v>3.977096921825702E-7</v>
      </c>
      <c r="P170" s="41">
        <f t="shared" si="44"/>
        <v>1781.0911047043751</v>
      </c>
      <c r="Q170" s="42">
        <f t="shared" si="34"/>
        <v>9.9765009248437063E-6</v>
      </c>
      <c r="R170" s="10">
        <v>77261</v>
      </c>
      <c r="S170" s="10">
        <v>0</v>
      </c>
      <c r="T170" s="10">
        <v>0</v>
      </c>
      <c r="U170" s="10"/>
      <c r="V170" s="10">
        <v>7123.2199999999993</v>
      </c>
      <c r="W170" s="10">
        <v>78.55</v>
      </c>
      <c r="X170" s="10">
        <f t="shared" si="35"/>
        <v>7156.1657852280759</v>
      </c>
      <c r="Y170" s="10">
        <f t="shared" si="36"/>
        <v>71.00256897056201</v>
      </c>
      <c r="Z170" s="10">
        <f t="shared" si="37"/>
        <v>1781.0911047043751</v>
      </c>
      <c r="AA170" s="10"/>
      <c r="AB170" s="10"/>
      <c r="AC170" s="10"/>
      <c r="AD170" s="10"/>
      <c r="AE170" s="10"/>
      <c r="AF170" s="10"/>
      <c r="AG170" s="10"/>
      <c r="AH170" s="10"/>
      <c r="AI170" s="10"/>
    </row>
    <row r="171" spans="1:35" x14ac:dyDescent="0.4">
      <c r="A171" s="3">
        <v>6348</v>
      </c>
      <c r="B171" s="3" t="s">
        <v>351</v>
      </c>
      <c r="C171" s="3" t="s">
        <v>341</v>
      </c>
      <c r="D171" s="9" t="s">
        <v>352</v>
      </c>
      <c r="E171" s="10">
        <f t="shared" si="30"/>
        <v>62010.546138284386</v>
      </c>
      <c r="F171" s="11">
        <f t="shared" si="31"/>
        <v>3.4734229443099737E-4</v>
      </c>
      <c r="G171" s="10">
        <f t="shared" si="38"/>
        <v>16780.31627374663</v>
      </c>
      <c r="H171" s="11">
        <f t="shared" si="32"/>
        <v>9.3992295162234054E-5</v>
      </c>
      <c r="I171" s="11">
        <v>1.7999162700556241E-4</v>
      </c>
      <c r="J171" s="12">
        <f t="shared" si="39"/>
        <v>1.6735066742543496E-4</v>
      </c>
      <c r="K171" s="39">
        <f t="shared" si="40"/>
        <v>9.0700000000000003E-2</v>
      </c>
      <c r="L171" s="39">
        <f t="shared" si="41"/>
        <v>1E-3</v>
      </c>
      <c r="M171" s="39">
        <f t="shared" si="42"/>
        <v>9.1700000000000004E-2</v>
      </c>
      <c r="N171" s="10">
        <f t="shared" si="43"/>
        <v>1346.5720817458425</v>
      </c>
      <c r="O171" s="13">
        <f t="shared" si="33"/>
        <v>7.5426111462927642E-6</v>
      </c>
      <c r="P171" s="41">
        <f t="shared" si="44"/>
        <v>15433.744192000786</v>
      </c>
      <c r="Q171" s="42">
        <f t="shared" si="34"/>
        <v>8.6449684015941285E-5</v>
      </c>
      <c r="R171" s="10">
        <v>680540.4</v>
      </c>
      <c r="S171" s="10">
        <v>809126.81</v>
      </c>
      <c r="T171" s="10">
        <v>0</v>
      </c>
      <c r="U171" s="10"/>
      <c r="V171" s="10">
        <v>61725.06</v>
      </c>
      <c r="W171" s="10">
        <v>1489.71</v>
      </c>
      <c r="X171" s="10">
        <f t="shared" si="35"/>
        <v>62010.546138284386</v>
      </c>
      <c r="Y171" s="10">
        <f t="shared" si="36"/>
        <v>1346.5720817458425</v>
      </c>
      <c r="Z171" s="10">
        <f t="shared" si="37"/>
        <v>15433.744192000786</v>
      </c>
      <c r="AA171" s="10"/>
      <c r="AB171" s="10"/>
      <c r="AC171" s="10"/>
      <c r="AD171" s="10"/>
      <c r="AE171" s="10"/>
      <c r="AF171" s="10"/>
      <c r="AG171" s="10"/>
      <c r="AH171" s="10"/>
      <c r="AI171" s="10"/>
    </row>
    <row r="172" spans="1:35" x14ac:dyDescent="0.4">
      <c r="A172" s="3">
        <v>6739</v>
      </c>
      <c r="B172" s="3" t="s">
        <v>353</v>
      </c>
      <c r="C172" s="3" t="s">
        <v>341</v>
      </c>
      <c r="D172" s="9" t="s">
        <v>354</v>
      </c>
      <c r="E172" s="10">
        <f t="shared" si="30"/>
        <v>65762.03737378103</v>
      </c>
      <c r="F172" s="11">
        <f t="shared" si="31"/>
        <v>3.6835568093414734E-4</v>
      </c>
      <c r="G172" s="10">
        <f t="shared" si="38"/>
        <v>17979.212012457177</v>
      </c>
      <c r="H172" s="11">
        <f t="shared" si="32"/>
        <v>1.0070772056323969E-4</v>
      </c>
      <c r="I172" s="11">
        <v>2.5660539668388499E-4</v>
      </c>
      <c r="J172" s="12">
        <f t="shared" si="39"/>
        <v>1.1175028425026236E-4</v>
      </c>
      <c r="K172" s="39">
        <f t="shared" si="40"/>
        <v>9.0700000000000003E-2</v>
      </c>
      <c r="L172" s="39">
        <f t="shared" si="41"/>
        <v>1E-3</v>
      </c>
      <c r="M172" s="39">
        <f t="shared" si="42"/>
        <v>9.1700000000000004E-2</v>
      </c>
      <c r="N172" s="10">
        <f t="shared" si="43"/>
        <v>1611.7628352096679</v>
      </c>
      <c r="O172" s="13">
        <f t="shared" si="33"/>
        <v>9.0280353282472185E-6</v>
      </c>
      <c r="P172" s="41">
        <f t="shared" si="44"/>
        <v>16367.44917724751</v>
      </c>
      <c r="Q172" s="42">
        <f t="shared" si="34"/>
        <v>9.1679685234992474E-5</v>
      </c>
      <c r="R172" s="10">
        <v>721711.89</v>
      </c>
      <c r="S172" s="10">
        <v>1061402.92</v>
      </c>
      <c r="T172" s="10">
        <v>0</v>
      </c>
      <c r="U172" s="10"/>
      <c r="V172" s="10">
        <v>65459.28</v>
      </c>
      <c r="W172" s="10">
        <v>1783.09</v>
      </c>
      <c r="X172" s="10">
        <f t="shared" si="35"/>
        <v>65762.03737378103</v>
      </c>
      <c r="Y172" s="10">
        <f t="shared" si="36"/>
        <v>1611.7628352096679</v>
      </c>
      <c r="Z172" s="10">
        <f t="shared" si="37"/>
        <v>16367.44917724751</v>
      </c>
      <c r="AA172" s="10"/>
      <c r="AB172" s="10"/>
      <c r="AC172" s="10"/>
      <c r="AD172" s="10"/>
      <c r="AE172" s="10"/>
      <c r="AF172" s="10"/>
      <c r="AG172" s="10"/>
      <c r="AH172" s="10"/>
      <c r="AI172" s="10"/>
    </row>
    <row r="173" spans="1:35" x14ac:dyDescent="0.4">
      <c r="A173" s="3">
        <v>6347</v>
      </c>
      <c r="B173" s="3" t="s">
        <v>355</v>
      </c>
      <c r="C173" s="3" t="s">
        <v>341</v>
      </c>
      <c r="D173" s="9" t="s">
        <v>356</v>
      </c>
      <c r="E173" s="10">
        <f t="shared" si="30"/>
        <v>0</v>
      </c>
      <c r="F173" s="11">
        <f t="shared" si="31"/>
        <v>0</v>
      </c>
      <c r="G173" s="10">
        <f t="shared" si="38"/>
        <v>0</v>
      </c>
      <c r="H173" s="11">
        <f t="shared" si="32"/>
        <v>0</v>
      </c>
      <c r="I173" s="11">
        <v>0</v>
      </c>
      <c r="J173" s="12">
        <f t="shared" si="39"/>
        <v>0</v>
      </c>
      <c r="K173" s="39">
        <f t="shared" si="40"/>
        <v>9.0700000000000003E-2</v>
      </c>
      <c r="L173" s="39">
        <f t="shared" si="41"/>
        <v>1E-3</v>
      </c>
      <c r="M173" s="39">
        <f t="shared" si="42"/>
        <v>9.1700000000000004E-2</v>
      </c>
      <c r="N173" s="10">
        <f t="shared" si="43"/>
        <v>0</v>
      </c>
      <c r="O173" s="13">
        <f t="shared" si="33"/>
        <v>0</v>
      </c>
      <c r="P173" s="41">
        <f t="shared" si="44"/>
        <v>0</v>
      </c>
      <c r="Q173" s="42">
        <f t="shared" si="34"/>
        <v>0</v>
      </c>
      <c r="R173" s="10">
        <v>0</v>
      </c>
      <c r="S173" s="10">
        <v>199407.52</v>
      </c>
      <c r="T173" s="10">
        <v>0</v>
      </c>
      <c r="U173" s="10"/>
      <c r="V173" s="10">
        <v>0</v>
      </c>
      <c r="W173" s="10">
        <v>0</v>
      </c>
      <c r="X173" s="10">
        <f t="shared" si="35"/>
        <v>0</v>
      </c>
      <c r="Y173" s="10">
        <f t="shared" si="36"/>
        <v>0</v>
      </c>
      <c r="Z173" s="10">
        <f t="shared" si="37"/>
        <v>0</v>
      </c>
      <c r="AA173" s="10"/>
      <c r="AB173" s="10"/>
      <c r="AC173" s="10"/>
      <c r="AD173" s="10"/>
      <c r="AE173" s="10"/>
      <c r="AF173" s="10"/>
      <c r="AG173" s="10"/>
      <c r="AH173" s="10"/>
      <c r="AI173" s="10"/>
    </row>
    <row r="174" spans="1:35" x14ac:dyDescent="0.4">
      <c r="A174" s="3">
        <v>6741</v>
      </c>
      <c r="B174" s="3" t="s">
        <v>357</v>
      </c>
      <c r="C174" s="3" t="s">
        <v>341</v>
      </c>
      <c r="D174" s="9" t="s">
        <v>358</v>
      </c>
      <c r="E174" s="10">
        <f t="shared" si="30"/>
        <v>5650.9560524539211</v>
      </c>
      <c r="F174" s="11">
        <f t="shared" si="31"/>
        <v>3.1652939108308602E-5</v>
      </c>
      <c r="G174" s="10">
        <f t="shared" si="38"/>
        <v>1462.5669663459021</v>
      </c>
      <c r="H174" s="11">
        <f t="shared" si="32"/>
        <v>8.1923381986782779E-6</v>
      </c>
      <c r="I174" s="11">
        <v>2.6695250067458688E-5</v>
      </c>
      <c r="J174" s="12">
        <f t="shared" si="39"/>
        <v>4.9576890408499137E-6</v>
      </c>
      <c r="K174" s="39">
        <f t="shared" si="40"/>
        <v>9.0700000000000003E-2</v>
      </c>
      <c r="L174" s="39">
        <f t="shared" si="41"/>
        <v>1E-3</v>
      </c>
      <c r="M174" s="39">
        <f t="shared" si="42"/>
        <v>9.1700000000000004E-2</v>
      </c>
      <c r="N174" s="10">
        <f t="shared" si="43"/>
        <v>56.106040178265872</v>
      </c>
      <c r="O174" s="13">
        <f t="shared" si="33"/>
        <v>3.1426913550314621E-7</v>
      </c>
      <c r="P174" s="41">
        <f t="shared" si="44"/>
        <v>1406.4609261676362</v>
      </c>
      <c r="Q174" s="42">
        <f t="shared" si="34"/>
        <v>7.8780690631751327E-6</v>
      </c>
      <c r="R174" s="10">
        <v>59166.28</v>
      </c>
      <c r="S174" s="10">
        <v>0</v>
      </c>
      <c r="T174" s="10">
        <v>0</v>
      </c>
      <c r="U174" s="10"/>
      <c r="V174" s="10">
        <v>5624.9400000000005</v>
      </c>
      <c r="W174" s="10">
        <v>62.07</v>
      </c>
      <c r="X174" s="10">
        <f t="shared" si="35"/>
        <v>5650.9560524539211</v>
      </c>
      <c r="Y174" s="10">
        <f t="shared" si="36"/>
        <v>56.106040178265872</v>
      </c>
      <c r="Z174" s="10">
        <f t="shared" si="37"/>
        <v>1406.4609261676362</v>
      </c>
      <c r="AA174" s="10"/>
      <c r="AB174" s="10"/>
      <c r="AC174" s="10"/>
      <c r="AD174" s="10"/>
      <c r="AE174" s="10"/>
      <c r="AF174" s="10"/>
      <c r="AG174" s="10"/>
      <c r="AH174" s="10"/>
      <c r="AI174" s="10"/>
    </row>
    <row r="175" spans="1:35" x14ac:dyDescent="0.4">
      <c r="A175" s="3">
        <v>6709</v>
      </c>
      <c r="B175" s="3" t="s">
        <v>359</v>
      </c>
      <c r="C175" s="3" t="s">
        <v>341</v>
      </c>
      <c r="D175" s="9" t="s">
        <v>360</v>
      </c>
      <c r="E175" s="10">
        <f t="shared" si="30"/>
        <v>41902.311202292214</v>
      </c>
      <c r="F175" s="11">
        <f t="shared" si="31"/>
        <v>2.3470918773250678E-4</v>
      </c>
      <c r="G175" s="10">
        <f t="shared" si="38"/>
        <v>10844.772194217801</v>
      </c>
      <c r="H175" s="11">
        <f t="shared" si="32"/>
        <v>6.0745281103007369E-5</v>
      </c>
      <c r="I175" s="11">
        <v>2.4049584358328119E-4</v>
      </c>
      <c r="J175" s="12">
        <f t="shared" si="39"/>
        <v>-5.7866558507744072E-6</v>
      </c>
      <c r="K175" s="39">
        <f t="shared" si="40"/>
        <v>9.0700000000000003E-2</v>
      </c>
      <c r="L175" s="39">
        <f t="shared" si="41"/>
        <v>1E-3</v>
      </c>
      <c r="M175" s="39">
        <f t="shared" si="42"/>
        <v>9.1700000000000004E-2</v>
      </c>
      <c r="N175" s="10">
        <f t="shared" si="43"/>
        <v>415.74693281120676</v>
      </c>
      <c r="O175" s="13">
        <f t="shared" si="33"/>
        <v>2.3287408761610611E-6</v>
      </c>
      <c r="P175" s="41">
        <f t="shared" si="44"/>
        <v>10429.025261406594</v>
      </c>
      <c r="Q175" s="42">
        <f t="shared" si="34"/>
        <v>5.8416540226846308E-5</v>
      </c>
      <c r="R175" s="10">
        <v>459861.48</v>
      </c>
      <c r="S175" s="10">
        <v>0</v>
      </c>
      <c r="T175" s="10">
        <v>0</v>
      </c>
      <c r="U175" s="10"/>
      <c r="V175" s="10">
        <v>41709.4</v>
      </c>
      <c r="W175" s="10">
        <v>459.94</v>
      </c>
      <c r="X175" s="10">
        <f t="shared" si="35"/>
        <v>41902.311202292214</v>
      </c>
      <c r="Y175" s="10">
        <f t="shared" si="36"/>
        <v>415.74693281120676</v>
      </c>
      <c r="Z175" s="10">
        <f t="shared" si="37"/>
        <v>10429.025261406594</v>
      </c>
      <c r="AA175" s="10"/>
      <c r="AB175" s="10"/>
      <c r="AC175" s="10"/>
      <c r="AD175" s="10"/>
      <c r="AE175" s="10"/>
      <c r="AF175" s="10"/>
      <c r="AG175" s="10"/>
      <c r="AH175" s="10"/>
      <c r="AI175" s="10"/>
    </row>
    <row r="176" spans="1:35" x14ac:dyDescent="0.4">
      <c r="A176" s="3">
        <v>6697</v>
      </c>
      <c r="B176" s="3" t="s">
        <v>361</v>
      </c>
      <c r="C176" s="3" t="s">
        <v>341</v>
      </c>
      <c r="D176" s="9" t="s">
        <v>362</v>
      </c>
      <c r="E176" s="10">
        <f t="shared" si="30"/>
        <v>149091.61274160357</v>
      </c>
      <c r="F176" s="11">
        <f t="shared" si="31"/>
        <v>8.3511315534301543E-4</v>
      </c>
      <c r="G176" s="10">
        <f t="shared" si="38"/>
        <v>38814.69896801532</v>
      </c>
      <c r="H176" s="11">
        <f t="shared" si="32"/>
        <v>2.1741441475348224E-4</v>
      </c>
      <c r="I176" s="11">
        <v>7.9758184052557428E-4</v>
      </c>
      <c r="J176" s="12">
        <f t="shared" si="39"/>
        <v>3.7531314817441149E-5</v>
      </c>
      <c r="K176" s="39">
        <f t="shared" si="40"/>
        <v>9.0700000000000003E-2</v>
      </c>
      <c r="L176" s="39">
        <f t="shared" si="41"/>
        <v>1E-3</v>
      </c>
      <c r="M176" s="39">
        <f t="shared" si="42"/>
        <v>9.1700000000000004E-2</v>
      </c>
      <c r="N176" s="10">
        <f t="shared" si="43"/>
        <v>1707.4332604145602</v>
      </c>
      <c r="O176" s="13">
        <f t="shared" si="33"/>
        <v>9.5639181267272107E-6</v>
      </c>
      <c r="P176" s="41">
        <f t="shared" si="44"/>
        <v>37107.26570760076</v>
      </c>
      <c r="Q176" s="42">
        <f t="shared" si="34"/>
        <v>2.0785049662675503E-4</v>
      </c>
      <c r="R176" s="10">
        <v>1636219.8</v>
      </c>
      <c r="S176" s="10">
        <v>252792.34</v>
      </c>
      <c r="T176" s="10">
        <v>0</v>
      </c>
      <c r="U176" s="10"/>
      <c r="V176" s="10">
        <v>148405.22</v>
      </c>
      <c r="W176" s="10">
        <v>1888.93</v>
      </c>
      <c r="X176" s="10">
        <f t="shared" si="35"/>
        <v>149091.61274160357</v>
      </c>
      <c r="Y176" s="10">
        <f t="shared" si="36"/>
        <v>1707.4332604145602</v>
      </c>
      <c r="Z176" s="10">
        <f t="shared" si="37"/>
        <v>37107.26570760076</v>
      </c>
      <c r="AA176" s="10"/>
      <c r="AB176" s="10"/>
      <c r="AC176" s="10"/>
      <c r="AD176" s="10"/>
      <c r="AE176" s="10"/>
      <c r="AF176" s="10"/>
      <c r="AG176" s="10"/>
      <c r="AH176" s="10"/>
      <c r="AI176" s="10"/>
    </row>
    <row r="177" spans="1:35" x14ac:dyDescent="0.4">
      <c r="A177" s="3">
        <v>7699</v>
      </c>
      <c r="B177" s="3">
        <v>0</v>
      </c>
      <c r="C177" s="3" t="s">
        <v>341</v>
      </c>
      <c r="D177" s="9" t="s">
        <v>363</v>
      </c>
      <c r="E177" s="10">
        <f t="shared" si="30"/>
        <v>30582.124966354684</v>
      </c>
      <c r="F177" s="11">
        <f t="shared" si="31"/>
        <v>1.7130094985296336E-4</v>
      </c>
      <c r="G177" s="10">
        <f t="shared" si="38"/>
        <v>7975.507748427859</v>
      </c>
      <c r="H177" s="11">
        <f t="shared" si="32"/>
        <v>4.4673548825283306E-5</v>
      </c>
      <c r="I177" s="11">
        <v>1.6641797125466578E-4</v>
      </c>
      <c r="J177" s="12">
        <f t="shared" si="39"/>
        <v>4.8829785982975823E-6</v>
      </c>
      <c r="K177" s="39">
        <f t="shared" si="40"/>
        <v>9.0700000000000003E-2</v>
      </c>
      <c r="L177" s="39">
        <f t="shared" si="41"/>
        <v>1E-3</v>
      </c>
      <c r="M177" s="39">
        <f t="shared" si="42"/>
        <v>9.1700000000000004E-2</v>
      </c>
      <c r="N177" s="10">
        <f t="shared" si="43"/>
        <v>363.95256995935182</v>
      </c>
      <c r="O177" s="13">
        <f t="shared" si="33"/>
        <v>2.0386229212016556E-6</v>
      </c>
      <c r="P177" s="41">
        <f t="shared" si="44"/>
        <v>7611.5551784685076</v>
      </c>
      <c r="Q177" s="42">
        <f t="shared" si="34"/>
        <v>4.2634925904081649E-5</v>
      </c>
      <c r="R177" s="10">
        <v>335628.17</v>
      </c>
      <c r="S177" s="10">
        <v>67093.42</v>
      </c>
      <c r="T177" s="10">
        <v>0</v>
      </c>
      <c r="U177" s="10"/>
      <c r="V177" s="10">
        <v>30441.33</v>
      </c>
      <c r="W177" s="10">
        <v>402.64</v>
      </c>
      <c r="X177" s="10">
        <f t="shared" si="35"/>
        <v>30582.124966354684</v>
      </c>
      <c r="Y177" s="10">
        <f t="shared" si="36"/>
        <v>363.95256995935182</v>
      </c>
      <c r="Z177" s="10">
        <f t="shared" si="37"/>
        <v>7611.5551784685076</v>
      </c>
      <c r="AA177" s="10"/>
      <c r="AB177" s="10"/>
      <c r="AC177" s="10"/>
      <c r="AD177" s="10"/>
      <c r="AE177" s="10"/>
      <c r="AF177" s="10"/>
      <c r="AG177" s="10"/>
      <c r="AH177" s="10"/>
      <c r="AI177" s="10"/>
    </row>
    <row r="178" spans="1:35" x14ac:dyDescent="0.4">
      <c r="A178" s="3">
        <v>6634</v>
      </c>
      <c r="B178" s="3" t="s">
        <v>364</v>
      </c>
      <c r="C178" s="3" t="s">
        <v>341</v>
      </c>
      <c r="D178" s="9" t="s">
        <v>365</v>
      </c>
      <c r="E178" s="10">
        <f t="shared" si="30"/>
        <v>5886.9324481418571</v>
      </c>
      <c r="F178" s="11">
        <f t="shared" si="31"/>
        <v>3.2974723672615166E-5</v>
      </c>
      <c r="G178" s="10">
        <f t="shared" si="38"/>
        <v>1545.035723906461</v>
      </c>
      <c r="H178" s="11">
        <f t="shared" si="32"/>
        <v>8.6542739379004385E-6</v>
      </c>
      <c r="I178" s="11">
        <v>3.4815026564015891E-5</v>
      </c>
      <c r="J178" s="12">
        <f t="shared" si="39"/>
        <v>-1.8403028914007249E-6</v>
      </c>
      <c r="K178" s="39">
        <f t="shared" si="40"/>
        <v>9.0700000000000003E-2</v>
      </c>
      <c r="L178" s="39">
        <f t="shared" si="41"/>
        <v>1E-3</v>
      </c>
      <c r="M178" s="39">
        <f t="shared" si="42"/>
        <v>9.1700000000000004E-2</v>
      </c>
      <c r="N178" s="10">
        <f t="shared" si="43"/>
        <v>79.842863363077569</v>
      </c>
      <c r="O178" s="13">
        <f t="shared" si="33"/>
        <v>4.4722720700810224E-7</v>
      </c>
      <c r="P178" s="41">
        <f t="shared" si="44"/>
        <v>1465.1928605433834</v>
      </c>
      <c r="Q178" s="42">
        <f t="shared" si="34"/>
        <v>8.2070467308923351E-6</v>
      </c>
      <c r="R178" s="10">
        <v>64606.48</v>
      </c>
      <c r="S178" s="10">
        <v>23723.83</v>
      </c>
      <c r="T178" s="10">
        <v>0</v>
      </c>
      <c r="U178" s="10"/>
      <c r="V178" s="10">
        <v>5859.83</v>
      </c>
      <c r="W178" s="10">
        <v>88.33</v>
      </c>
      <c r="X178" s="10">
        <f t="shared" si="35"/>
        <v>5886.9324481418571</v>
      </c>
      <c r="Y178" s="10">
        <f t="shared" si="36"/>
        <v>79.842863363077569</v>
      </c>
      <c r="Z178" s="10">
        <f t="shared" si="37"/>
        <v>1465.1928605433834</v>
      </c>
      <c r="AA178" s="10"/>
      <c r="AB178" s="10"/>
      <c r="AC178" s="10"/>
      <c r="AD178" s="10"/>
      <c r="AE178" s="10"/>
      <c r="AF178" s="10"/>
      <c r="AG178" s="10"/>
      <c r="AH178" s="10"/>
      <c r="AI178" s="10"/>
    </row>
    <row r="179" spans="1:35" x14ac:dyDescent="0.4">
      <c r="A179" s="3">
        <v>12138</v>
      </c>
      <c r="B179" s="3"/>
      <c r="C179" s="3" t="s">
        <v>341</v>
      </c>
      <c r="D179" s="9" t="s">
        <v>366</v>
      </c>
      <c r="E179" s="10">
        <f t="shared" si="30"/>
        <v>1313.7080913844225</v>
      </c>
      <c r="F179" s="11">
        <f t="shared" si="31"/>
        <v>7.3585286873052541E-6</v>
      </c>
      <c r="G179" s="10">
        <f t="shared" si="38"/>
        <v>342.27985222914577</v>
      </c>
      <c r="H179" s="11">
        <f t="shared" si="32"/>
        <v>1.91722661086796E-6</v>
      </c>
      <c r="I179" s="11">
        <v>1.0881494692756495E-5</v>
      </c>
      <c r="J179" s="12">
        <f t="shared" si="39"/>
        <v>-3.5229660054512409E-6</v>
      </c>
      <c r="K179" s="39">
        <f t="shared" si="40"/>
        <v>9.0700000000000003E-2</v>
      </c>
      <c r="L179" s="39">
        <f t="shared" si="41"/>
        <v>1E-3</v>
      </c>
      <c r="M179" s="39">
        <f t="shared" si="42"/>
        <v>9.1700000000000004E-2</v>
      </c>
      <c r="N179" s="10">
        <f t="shared" si="43"/>
        <v>15.312329960042273</v>
      </c>
      <c r="O179" s="13">
        <f t="shared" si="33"/>
        <v>8.5769601344019601E-8</v>
      </c>
      <c r="P179" s="41">
        <f t="shared" si="44"/>
        <v>326.96752226910348</v>
      </c>
      <c r="Q179" s="42">
        <f t="shared" si="34"/>
        <v>1.8314570095239402E-6</v>
      </c>
      <c r="R179" s="10">
        <v>14417.52</v>
      </c>
      <c r="S179" s="10">
        <v>2506</v>
      </c>
      <c r="T179" s="10">
        <v>0</v>
      </c>
      <c r="U179" s="10"/>
      <c r="V179" s="10">
        <v>1307.6600000000001</v>
      </c>
      <c r="W179" s="10">
        <v>16.940000000000001</v>
      </c>
      <c r="X179" s="10">
        <f t="shared" si="35"/>
        <v>1313.7080913844225</v>
      </c>
      <c r="Y179" s="10">
        <f t="shared" si="36"/>
        <v>15.312329960042273</v>
      </c>
      <c r="Z179" s="10">
        <f t="shared" si="37"/>
        <v>326.96752226910348</v>
      </c>
      <c r="AA179" s="10"/>
      <c r="AB179" s="10"/>
      <c r="AC179" s="10"/>
      <c r="AD179" s="10"/>
      <c r="AE179" s="10"/>
      <c r="AF179" s="10"/>
      <c r="AG179" s="10"/>
      <c r="AH179" s="10"/>
      <c r="AI179" s="10"/>
    </row>
    <row r="180" spans="1:35" x14ac:dyDescent="0.4">
      <c r="A180" s="3">
        <v>6350</v>
      </c>
      <c r="B180" s="3" t="s">
        <v>367</v>
      </c>
      <c r="C180" s="3" t="s">
        <v>341</v>
      </c>
      <c r="D180" s="9" t="s">
        <v>368</v>
      </c>
      <c r="E180" s="10">
        <f t="shared" si="30"/>
        <v>1336.3623879605345</v>
      </c>
      <c r="F180" s="11">
        <f t="shared" si="31"/>
        <v>7.4854231567382367E-6</v>
      </c>
      <c r="G180" s="10">
        <f t="shared" si="38"/>
        <v>394.13546166227434</v>
      </c>
      <c r="H180" s="11">
        <f t="shared" si="32"/>
        <v>2.2076876288930926E-6</v>
      </c>
      <c r="I180" s="11">
        <v>7.6527242997098989E-6</v>
      </c>
      <c r="J180" s="12">
        <f t="shared" si="39"/>
        <v>-1.6730114297166218E-7</v>
      </c>
      <c r="K180" s="39">
        <f t="shared" si="40"/>
        <v>9.0700000000000003E-2</v>
      </c>
      <c r="L180" s="39">
        <f t="shared" si="41"/>
        <v>1E-3</v>
      </c>
      <c r="M180" s="39">
        <f t="shared" si="42"/>
        <v>9.1700000000000004E-2</v>
      </c>
      <c r="N180" s="10">
        <f t="shared" si="43"/>
        <v>61.529533670606696</v>
      </c>
      <c r="O180" s="13">
        <f t="shared" si="33"/>
        <v>3.4464797895439276E-7</v>
      </c>
      <c r="P180" s="41">
        <f t="shared" si="44"/>
        <v>332.60592799166767</v>
      </c>
      <c r="Q180" s="42">
        <f t="shared" si="34"/>
        <v>1.8630396499387001E-6</v>
      </c>
      <c r="R180" s="10">
        <v>14666.07</v>
      </c>
      <c r="S180" s="10">
        <v>53352</v>
      </c>
      <c r="T180" s="10">
        <v>0</v>
      </c>
      <c r="U180" s="10"/>
      <c r="V180" s="10">
        <v>1330.21</v>
      </c>
      <c r="W180" s="10">
        <v>68.069999999999993</v>
      </c>
      <c r="X180" s="10">
        <f t="shared" si="35"/>
        <v>1336.3623879605345</v>
      </c>
      <c r="Y180" s="10">
        <f t="shared" si="36"/>
        <v>61.529533670606696</v>
      </c>
      <c r="Z180" s="10">
        <f t="shared" si="37"/>
        <v>332.60592799166767</v>
      </c>
      <c r="AA180" s="10"/>
      <c r="AB180" s="10"/>
      <c r="AC180" s="10"/>
      <c r="AD180" s="10"/>
      <c r="AE180" s="10"/>
      <c r="AF180" s="10"/>
      <c r="AG180" s="10"/>
      <c r="AH180" s="10"/>
      <c r="AI180" s="10"/>
    </row>
    <row r="181" spans="1:35" x14ac:dyDescent="0.4">
      <c r="A181" s="3">
        <v>10565</v>
      </c>
      <c r="B181" s="3"/>
      <c r="C181" s="3" t="s">
        <v>341</v>
      </c>
      <c r="D181" s="9" t="s">
        <v>369</v>
      </c>
      <c r="E181" s="10">
        <f t="shared" si="30"/>
        <v>1964.7855426060064</v>
      </c>
      <c r="F181" s="11">
        <f t="shared" si="31"/>
        <v>1.1005436348064771E-5</v>
      </c>
      <c r="G181" s="10">
        <f t="shared" si="38"/>
        <v>510.56289993067685</v>
      </c>
      <c r="H181" s="11">
        <f t="shared" si="32"/>
        <v>2.8598375624332372E-6</v>
      </c>
      <c r="I181" s="11">
        <v>9.1735071751035741E-6</v>
      </c>
      <c r="J181" s="12">
        <f t="shared" si="39"/>
        <v>1.8319291729611966E-6</v>
      </c>
      <c r="K181" s="39">
        <f t="shared" si="40"/>
        <v>9.0700000000000003E-2</v>
      </c>
      <c r="L181" s="39">
        <f t="shared" si="41"/>
        <v>1E-3</v>
      </c>
      <c r="M181" s="39">
        <f t="shared" si="42"/>
        <v>9.1700000000000004E-2</v>
      </c>
      <c r="N181" s="10">
        <f t="shared" si="43"/>
        <v>21.549347476234225</v>
      </c>
      <c r="O181" s="13">
        <f t="shared" si="33"/>
        <v>1.2070527131295318E-7</v>
      </c>
      <c r="P181" s="41">
        <f t="shared" si="44"/>
        <v>489.01355245444262</v>
      </c>
      <c r="Q181" s="42">
        <f t="shared" si="34"/>
        <v>2.7391322911202843E-6</v>
      </c>
      <c r="R181" s="10">
        <v>21562.6</v>
      </c>
      <c r="S181" s="10">
        <v>2233.56</v>
      </c>
      <c r="T181" s="10">
        <v>0</v>
      </c>
      <c r="U181" s="10"/>
      <c r="V181" s="10">
        <v>1955.74</v>
      </c>
      <c r="W181" s="10">
        <v>23.84</v>
      </c>
      <c r="X181" s="10">
        <f t="shared" si="35"/>
        <v>1964.7855426060064</v>
      </c>
      <c r="Y181" s="10">
        <f t="shared" si="36"/>
        <v>21.549347476234225</v>
      </c>
      <c r="Z181" s="10">
        <f t="shared" si="37"/>
        <v>489.01355245444262</v>
      </c>
      <c r="AA181" s="10"/>
      <c r="AB181" s="10"/>
      <c r="AC181" s="10"/>
      <c r="AD181" s="10"/>
      <c r="AE181" s="10"/>
      <c r="AF181" s="10"/>
      <c r="AG181" s="10"/>
      <c r="AH181" s="10"/>
      <c r="AI181" s="10"/>
    </row>
    <row r="182" spans="1:35" x14ac:dyDescent="0.4">
      <c r="A182" s="3">
        <v>6421</v>
      </c>
      <c r="B182" s="3" t="s">
        <v>370</v>
      </c>
      <c r="C182" s="3" t="s">
        <v>341</v>
      </c>
      <c r="D182" s="9" t="s">
        <v>371</v>
      </c>
      <c r="E182" s="10">
        <f t="shared" si="30"/>
        <v>21068.134150739119</v>
      </c>
      <c r="F182" s="11">
        <f t="shared" si="31"/>
        <v>1.1800983076296186E-4</v>
      </c>
      <c r="G182" s="10">
        <f t="shared" si="38"/>
        <v>5452.7481774341059</v>
      </c>
      <c r="H182" s="11">
        <f t="shared" si="32"/>
        <v>3.054270895600277E-5</v>
      </c>
      <c r="I182" s="11">
        <v>1.1136397618523331E-4</v>
      </c>
      <c r="J182" s="12">
        <f t="shared" si="39"/>
        <v>6.6458545777285433E-6</v>
      </c>
      <c r="K182" s="39">
        <f t="shared" si="40"/>
        <v>9.0700000000000003E-2</v>
      </c>
      <c r="L182" s="39">
        <f t="shared" si="41"/>
        <v>1E-3</v>
      </c>
      <c r="M182" s="39">
        <f t="shared" si="42"/>
        <v>9.1700000000000004E-2</v>
      </c>
      <c r="N182" s="10">
        <f t="shared" si="43"/>
        <v>209.12086990884174</v>
      </c>
      <c r="O182" s="13">
        <f t="shared" si="33"/>
        <v>1.1713575720743169E-6</v>
      </c>
      <c r="P182" s="41">
        <f t="shared" si="44"/>
        <v>5243.6273075252639</v>
      </c>
      <c r="Q182" s="42">
        <f t="shared" si="34"/>
        <v>2.9371351383928455E-5</v>
      </c>
      <c r="R182" s="10">
        <v>231212.75</v>
      </c>
      <c r="S182" s="10">
        <v>0</v>
      </c>
      <c r="T182" s="10">
        <v>0</v>
      </c>
      <c r="U182" s="10"/>
      <c r="V182" s="10">
        <v>20971.14</v>
      </c>
      <c r="W182" s="10">
        <v>231.35</v>
      </c>
      <c r="X182" s="10">
        <f t="shared" si="35"/>
        <v>21068.134150739119</v>
      </c>
      <c r="Y182" s="10">
        <f t="shared" si="36"/>
        <v>209.12086990884174</v>
      </c>
      <c r="Z182" s="10">
        <f t="shared" si="37"/>
        <v>5243.6273075252639</v>
      </c>
      <c r="AA182" s="10"/>
      <c r="AB182" s="10"/>
      <c r="AC182" s="10"/>
      <c r="AD182" s="10"/>
      <c r="AE182" s="10"/>
      <c r="AF182" s="10"/>
      <c r="AG182" s="10"/>
      <c r="AH182" s="10"/>
      <c r="AI182" s="10"/>
    </row>
    <row r="183" spans="1:35" x14ac:dyDescent="0.4">
      <c r="A183" s="3">
        <v>6422</v>
      </c>
      <c r="B183" s="3" t="s">
        <v>372</v>
      </c>
      <c r="C183" s="3" t="s">
        <v>341</v>
      </c>
      <c r="D183" s="9" t="s">
        <v>373</v>
      </c>
      <c r="E183" s="10">
        <f t="shared" si="30"/>
        <v>24370.146058913444</v>
      </c>
      <c r="F183" s="11">
        <f t="shared" si="31"/>
        <v>1.3650552970207586E-4</v>
      </c>
      <c r="G183" s="10">
        <f t="shared" si="38"/>
        <v>6342.6656140627038</v>
      </c>
      <c r="H183" s="11">
        <f t="shared" si="32"/>
        <v>3.552744112725987E-5</v>
      </c>
      <c r="I183" s="11">
        <v>1.4571267010900254E-4</v>
      </c>
      <c r="J183" s="12">
        <f t="shared" si="39"/>
        <v>-9.2071404069266809E-6</v>
      </c>
      <c r="K183" s="39">
        <f t="shared" si="40"/>
        <v>9.0700000000000003E-2</v>
      </c>
      <c r="L183" s="39">
        <f t="shared" si="41"/>
        <v>1E-3</v>
      </c>
      <c r="M183" s="39">
        <f t="shared" si="42"/>
        <v>9.1700000000000004E-2</v>
      </c>
      <c r="N183" s="10">
        <f t="shared" si="43"/>
        <v>277.20379154936035</v>
      </c>
      <c r="O183" s="13">
        <f t="shared" si="33"/>
        <v>1.5527133201989666E-6</v>
      </c>
      <c r="P183" s="41">
        <f t="shared" si="44"/>
        <v>6065.4618225133436</v>
      </c>
      <c r="Q183" s="42">
        <f t="shared" si="34"/>
        <v>3.3974727807060906E-5</v>
      </c>
      <c r="R183" s="10">
        <v>267452.34999999998</v>
      </c>
      <c r="S183" s="10">
        <v>39145.599999999999</v>
      </c>
      <c r="T183" s="10">
        <v>0</v>
      </c>
      <c r="U183" s="10"/>
      <c r="V183" s="10">
        <v>24257.95</v>
      </c>
      <c r="W183" s="10">
        <v>306.67</v>
      </c>
      <c r="X183" s="10">
        <f t="shared" si="35"/>
        <v>24370.146058913444</v>
      </c>
      <c r="Y183" s="10">
        <f t="shared" si="36"/>
        <v>277.20379154936035</v>
      </c>
      <c r="Z183" s="10">
        <f t="shared" si="37"/>
        <v>6065.4618225133436</v>
      </c>
      <c r="AA183" s="10"/>
      <c r="AB183" s="10"/>
      <c r="AC183" s="10"/>
      <c r="AD183" s="10"/>
      <c r="AE183" s="10"/>
      <c r="AF183" s="10"/>
      <c r="AG183" s="10"/>
      <c r="AH183" s="10"/>
      <c r="AI183" s="10"/>
    </row>
    <row r="184" spans="1:35" x14ac:dyDescent="0.4">
      <c r="A184" s="3">
        <v>6711</v>
      </c>
      <c r="B184" s="3" t="s">
        <v>374</v>
      </c>
      <c r="C184" s="3" t="s">
        <v>341</v>
      </c>
      <c r="D184" s="9" t="s">
        <v>375</v>
      </c>
      <c r="E184" s="10">
        <f t="shared" si="30"/>
        <v>5718.5472308858862</v>
      </c>
      <c r="F184" s="11">
        <f t="shared" si="31"/>
        <v>3.2031540434403987E-5</v>
      </c>
      <c r="G184" s="10">
        <f t="shared" si="38"/>
        <v>1480.0404878715956</v>
      </c>
      <c r="H184" s="11">
        <f t="shared" si="32"/>
        <v>8.2902133737330062E-6</v>
      </c>
      <c r="I184" s="11">
        <v>3.0247281263330277E-5</v>
      </c>
      <c r="J184" s="12">
        <f t="shared" si="39"/>
        <v>1.7842591710737099E-6</v>
      </c>
      <c r="K184" s="39">
        <f t="shared" si="40"/>
        <v>9.0700000000000003E-2</v>
      </c>
      <c r="L184" s="39">
        <f t="shared" si="41"/>
        <v>1E-3</v>
      </c>
      <c r="M184" s="39">
        <f t="shared" si="42"/>
        <v>9.1700000000000004E-2</v>
      </c>
      <c r="N184" s="10">
        <f t="shared" si="43"/>
        <v>56.756859397346773</v>
      </c>
      <c r="O184" s="13">
        <f t="shared" si="33"/>
        <v>3.1791459671729578E-7</v>
      </c>
      <c r="P184" s="41">
        <f t="shared" si="44"/>
        <v>1423.2836284742489</v>
      </c>
      <c r="Q184" s="42">
        <f t="shared" si="34"/>
        <v>7.9722987770157108E-6</v>
      </c>
      <c r="R184" s="10">
        <v>62758.96</v>
      </c>
      <c r="S184" s="10">
        <v>0</v>
      </c>
      <c r="T184" s="10">
        <v>0</v>
      </c>
      <c r="U184" s="10"/>
      <c r="V184" s="10">
        <v>5692.22</v>
      </c>
      <c r="W184" s="10">
        <v>62.79</v>
      </c>
      <c r="X184" s="10">
        <f t="shared" si="35"/>
        <v>5718.5472308858862</v>
      </c>
      <c r="Y184" s="10">
        <f t="shared" si="36"/>
        <v>56.756859397346773</v>
      </c>
      <c r="Z184" s="10">
        <f t="shared" si="37"/>
        <v>1423.2836284742489</v>
      </c>
      <c r="AA184" s="10"/>
      <c r="AB184" s="10"/>
      <c r="AC184" s="10"/>
      <c r="AD184" s="10"/>
      <c r="AE184" s="10"/>
      <c r="AF184" s="10"/>
      <c r="AG184" s="10"/>
      <c r="AH184" s="10"/>
      <c r="AI184" s="10"/>
    </row>
    <row r="185" spans="1:35" x14ac:dyDescent="0.4">
      <c r="A185" s="3">
        <v>6727</v>
      </c>
      <c r="B185" s="3" t="s">
        <v>376</v>
      </c>
      <c r="C185" s="3" t="s">
        <v>341</v>
      </c>
      <c r="D185" s="9" t="s">
        <v>377</v>
      </c>
      <c r="E185" s="10">
        <f t="shared" si="30"/>
        <v>10434.086782897068</v>
      </c>
      <c r="F185" s="11">
        <f t="shared" si="31"/>
        <v>5.8444891541216163E-5</v>
      </c>
      <c r="G185" s="10">
        <f t="shared" si="38"/>
        <v>2806.72846312921</v>
      </c>
      <c r="H185" s="11">
        <f t="shared" si="32"/>
        <v>1.5721446833479845E-5</v>
      </c>
      <c r="I185" s="11">
        <v>5.1720709080146954E-5</v>
      </c>
      <c r="J185" s="12">
        <f t="shared" si="39"/>
        <v>6.7241824610692082E-6</v>
      </c>
      <c r="K185" s="39">
        <f t="shared" si="40"/>
        <v>9.0700000000000003E-2</v>
      </c>
      <c r="L185" s="39">
        <f t="shared" si="41"/>
        <v>1E-3</v>
      </c>
      <c r="M185" s="39">
        <f t="shared" si="42"/>
        <v>9.1700000000000004E-2</v>
      </c>
      <c r="N185" s="10">
        <f t="shared" si="43"/>
        <v>209.79880659538438</v>
      </c>
      <c r="O185" s="13">
        <f t="shared" si="33"/>
        <v>1.175154927505723E-6</v>
      </c>
      <c r="P185" s="41">
        <f t="shared" si="44"/>
        <v>2596.9296565338254</v>
      </c>
      <c r="Q185" s="42">
        <f t="shared" si="34"/>
        <v>1.4546291905974121E-5</v>
      </c>
      <c r="R185" s="10">
        <v>114510.5</v>
      </c>
      <c r="S185" s="10">
        <v>117375.01</v>
      </c>
      <c r="T185" s="10">
        <v>0</v>
      </c>
      <c r="U185" s="10"/>
      <c r="V185" s="10">
        <v>10386.049999999999</v>
      </c>
      <c r="W185" s="10">
        <v>232.1</v>
      </c>
      <c r="X185" s="10">
        <f t="shared" si="35"/>
        <v>10434.086782897068</v>
      </c>
      <c r="Y185" s="10">
        <f t="shared" si="36"/>
        <v>209.79880659538438</v>
      </c>
      <c r="Z185" s="10">
        <f t="shared" si="37"/>
        <v>2596.9296565338254</v>
      </c>
      <c r="AA185" s="10"/>
      <c r="AB185" s="10"/>
      <c r="AC185" s="10"/>
      <c r="AD185" s="10"/>
      <c r="AE185" s="10"/>
      <c r="AF185" s="10"/>
      <c r="AG185" s="10"/>
      <c r="AH185" s="10"/>
      <c r="AI185" s="10"/>
    </row>
    <row r="186" spans="1:35" x14ac:dyDescent="0.4">
      <c r="A186" s="3">
        <v>6662</v>
      </c>
      <c r="B186" s="3" t="s">
        <v>378</v>
      </c>
      <c r="C186" s="3" t="s">
        <v>341</v>
      </c>
      <c r="D186" s="9" t="s">
        <v>379</v>
      </c>
      <c r="E186" s="10">
        <f t="shared" si="30"/>
        <v>791.64459875726482</v>
      </c>
      <c r="F186" s="11">
        <f t="shared" si="31"/>
        <v>4.4342723686558743E-6</v>
      </c>
      <c r="G186" s="10">
        <f t="shared" si="38"/>
        <v>204.89571564729013</v>
      </c>
      <c r="H186" s="11">
        <f t="shared" si="32"/>
        <v>1.1476910368327222E-6</v>
      </c>
      <c r="I186" s="11">
        <v>2.3748485898801985E-5</v>
      </c>
      <c r="J186" s="12">
        <f t="shared" si="39"/>
        <v>-1.9314213530146112E-5</v>
      </c>
      <c r="K186" s="39">
        <f t="shared" si="40"/>
        <v>9.0700000000000003E-2</v>
      </c>
      <c r="L186" s="39">
        <f t="shared" si="41"/>
        <v>1E-3</v>
      </c>
      <c r="M186" s="39">
        <f t="shared" si="42"/>
        <v>9.1700000000000004E-2</v>
      </c>
      <c r="N186" s="10">
        <f t="shared" si="43"/>
        <v>7.8640655638941999</v>
      </c>
      <c r="O186" s="13">
        <f t="shared" si="33"/>
        <v>4.4049323004307579E-8</v>
      </c>
      <c r="P186" s="41">
        <f t="shared" si="44"/>
        <v>197.03165008339593</v>
      </c>
      <c r="Q186" s="42">
        <f t="shared" si="34"/>
        <v>1.1036417138284147E-6</v>
      </c>
      <c r="R186" s="10">
        <v>8688</v>
      </c>
      <c r="S186" s="10">
        <v>0</v>
      </c>
      <c r="T186" s="10">
        <v>0</v>
      </c>
      <c r="U186" s="10"/>
      <c r="V186" s="10">
        <v>788</v>
      </c>
      <c r="W186" s="10">
        <v>8.6999999999999993</v>
      </c>
      <c r="X186" s="10">
        <f t="shared" si="35"/>
        <v>791.64459875726482</v>
      </c>
      <c r="Y186" s="10">
        <f t="shared" si="36"/>
        <v>7.8640655638941999</v>
      </c>
      <c r="Z186" s="10">
        <f t="shared" si="37"/>
        <v>197.03165008339593</v>
      </c>
      <c r="AA186" s="10"/>
      <c r="AB186" s="10"/>
      <c r="AC186" s="10"/>
      <c r="AD186" s="10"/>
      <c r="AE186" s="10"/>
      <c r="AF186" s="10"/>
      <c r="AG186" s="10"/>
      <c r="AH186" s="10"/>
      <c r="AI186" s="10"/>
    </row>
    <row r="187" spans="1:35" x14ac:dyDescent="0.4">
      <c r="A187" s="3">
        <v>6703</v>
      </c>
      <c r="B187" s="3" t="s">
        <v>380</v>
      </c>
      <c r="C187" s="3" t="s">
        <v>341</v>
      </c>
      <c r="D187" s="9" t="s">
        <v>381</v>
      </c>
      <c r="E187" s="10">
        <f t="shared" si="30"/>
        <v>1470.4798421916196</v>
      </c>
      <c r="F187" s="11">
        <f t="shared" si="31"/>
        <v>8.2366609247782873E-6</v>
      </c>
      <c r="G187" s="10">
        <f t="shared" si="38"/>
        <v>435.16294952471526</v>
      </c>
      <c r="H187" s="11">
        <f t="shared" si="32"/>
        <v>2.4374966316569309E-6</v>
      </c>
      <c r="I187" s="11">
        <v>1.6693833060300848E-5</v>
      </c>
      <c r="J187" s="12">
        <f t="shared" si="39"/>
        <v>-8.4571721355225604E-6</v>
      </c>
      <c r="K187" s="39">
        <f t="shared" si="40"/>
        <v>9.0700000000000003E-2</v>
      </c>
      <c r="L187" s="39">
        <f t="shared" si="41"/>
        <v>1E-3</v>
      </c>
      <c r="M187" s="39">
        <f t="shared" si="42"/>
        <v>9.1700000000000004E-2</v>
      </c>
      <c r="N187" s="10">
        <f t="shared" si="43"/>
        <v>69.176659494807268</v>
      </c>
      <c r="O187" s="13">
        <f t="shared" si="33"/>
        <v>3.8748214822065053E-7</v>
      </c>
      <c r="P187" s="41">
        <f t="shared" si="44"/>
        <v>365.98629002990799</v>
      </c>
      <c r="Q187" s="42">
        <f t="shared" si="34"/>
        <v>2.0500144834362804E-6</v>
      </c>
      <c r="R187" s="10">
        <v>16137.82</v>
      </c>
      <c r="S187" s="10">
        <v>60380.15</v>
      </c>
      <c r="T187" s="10">
        <v>0</v>
      </c>
      <c r="U187" s="10"/>
      <c r="V187" s="10">
        <v>1463.71</v>
      </c>
      <c r="W187" s="10">
        <v>76.53</v>
      </c>
      <c r="X187" s="10">
        <f t="shared" si="35"/>
        <v>1470.4798421916196</v>
      </c>
      <c r="Y187" s="10">
        <f t="shared" si="36"/>
        <v>69.176659494807268</v>
      </c>
      <c r="Z187" s="10">
        <f t="shared" si="37"/>
        <v>365.98629002990799</v>
      </c>
      <c r="AA187" s="10"/>
      <c r="AB187" s="10"/>
      <c r="AC187" s="10"/>
      <c r="AD187" s="10"/>
      <c r="AE187" s="10"/>
      <c r="AF187" s="10"/>
      <c r="AG187" s="10"/>
      <c r="AH187" s="10"/>
      <c r="AI187" s="10"/>
    </row>
    <row r="188" spans="1:35" x14ac:dyDescent="0.4">
      <c r="A188" s="3">
        <v>6719</v>
      </c>
      <c r="B188" s="3" t="s">
        <v>382</v>
      </c>
      <c r="C188" s="3" t="s">
        <v>341</v>
      </c>
      <c r="D188" s="9" t="s">
        <v>383</v>
      </c>
      <c r="E188" s="10">
        <f t="shared" si="30"/>
        <v>19633.680165541708</v>
      </c>
      <c r="F188" s="11">
        <f t="shared" si="31"/>
        <v>1.0997496299445261E-4</v>
      </c>
      <c r="G188" s="10">
        <f t="shared" si="38"/>
        <v>5081.4012657483827</v>
      </c>
      <c r="H188" s="11">
        <f t="shared" si="32"/>
        <v>2.8462667795791947E-5</v>
      </c>
      <c r="I188" s="11">
        <v>1.2068355335026117E-4</v>
      </c>
      <c r="J188" s="12">
        <f t="shared" si="39"/>
        <v>-1.0708590355808557E-5</v>
      </c>
      <c r="K188" s="39">
        <f t="shared" si="40"/>
        <v>9.0700000000000003E-2</v>
      </c>
      <c r="L188" s="39">
        <f t="shared" si="41"/>
        <v>1E-3</v>
      </c>
      <c r="M188" s="39">
        <f t="shared" si="42"/>
        <v>9.1700000000000004E-2</v>
      </c>
      <c r="N188" s="10">
        <f t="shared" si="43"/>
        <v>194.79380793324142</v>
      </c>
      <c r="O188" s="13">
        <f t="shared" si="33"/>
        <v>1.0911067939572741E-6</v>
      </c>
      <c r="P188" s="41">
        <f t="shared" si="44"/>
        <v>4886.6074578151411</v>
      </c>
      <c r="Q188" s="42">
        <f t="shared" si="34"/>
        <v>2.7371561001834671E-5</v>
      </c>
      <c r="R188" s="10">
        <v>215472.14</v>
      </c>
      <c r="S188" s="10">
        <v>0</v>
      </c>
      <c r="T188" s="10">
        <v>0</v>
      </c>
      <c r="U188" s="10"/>
      <c r="V188" s="10">
        <v>19543.29</v>
      </c>
      <c r="W188" s="10">
        <v>215.5</v>
      </c>
      <c r="X188" s="10">
        <f t="shared" si="35"/>
        <v>19633.680165541708</v>
      </c>
      <c r="Y188" s="10">
        <f t="shared" si="36"/>
        <v>194.79380793324142</v>
      </c>
      <c r="Z188" s="10">
        <f t="shared" si="37"/>
        <v>4886.6074578151411</v>
      </c>
      <c r="AA188" s="10"/>
      <c r="AB188" s="10"/>
      <c r="AC188" s="10"/>
      <c r="AD188" s="10"/>
      <c r="AE188" s="10"/>
      <c r="AF188" s="10"/>
      <c r="AG188" s="10"/>
      <c r="AH188" s="10"/>
      <c r="AI188" s="10"/>
    </row>
    <row r="189" spans="1:35" x14ac:dyDescent="0.4">
      <c r="A189" s="3">
        <v>6650</v>
      </c>
      <c r="B189" s="3" t="s">
        <v>384</v>
      </c>
      <c r="C189" s="3" t="s">
        <v>341</v>
      </c>
      <c r="D189" s="9" t="s">
        <v>385</v>
      </c>
      <c r="E189" s="10">
        <f t="shared" si="30"/>
        <v>1495.4246840534759</v>
      </c>
      <c r="F189" s="11">
        <f t="shared" si="31"/>
        <v>8.3763855223845366E-6</v>
      </c>
      <c r="G189" s="10">
        <f t="shared" si="38"/>
        <v>387.06419865369003</v>
      </c>
      <c r="H189" s="11">
        <f t="shared" si="32"/>
        <v>2.1680790643684478E-6</v>
      </c>
      <c r="I189" s="11">
        <v>8.0910541955827674E-6</v>
      </c>
      <c r="J189" s="12">
        <f t="shared" si="39"/>
        <v>2.8533132680176917E-7</v>
      </c>
      <c r="K189" s="39">
        <f t="shared" si="40"/>
        <v>9.0700000000000003E-2</v>
      </c>
      <c r="L189" s="39">
        <f t="shared" si="41"/>
        <v>1E-3</v>
      </c>
      <c r="M189" s="39">
        <f t="shared" si="42"/>
        <v>9.1700000000000004E-2</v>
      </c>
      <c r="N189" s="10">
        <f t="shared" si="43"/>
        <v>14.869411324834438</v>
      </c>
      <c r="O189" s="13">
        <f t="shared" si="33"/>
        <v>8.3288662462167795E-8</v>
      </c>
      <c r="P189" s="41">
        <f t="shared" si="44"/>
        <v>372.19478732885557</v>
      </c>
      <c r="Q189" s="42">
        <f t="shared" si="34"/>
        <v>2.0847904019062797E-6</v>
      </c>
      <c r="R189" s="10">
        <v>16411.41</v>
      </c>
      <c r="S189" s="10">
        <v>0</v>
      </c>
      <c r="T189" s="10">
        <v>0</v>
      </c>
      <c r="U189" s="10"/>
      <c r="V189" s="10">
        <v>1488.54</v>
      </c>
      <c r="W189" s="10">
        <v>16.45</v>
      </c>
      <c r="X189" s="10">
        <f t="shared" si="35"/>
        <v>1495.4246840534759</v>
      </c>
      <c r="Y189" s="10">
        <f t="shared" si="36"/>
        <v>14.869411324834438</v>
      </c>
      <c r="Z189" s="10">
        <f t="shared" si="37"/>
        <v>372.19478732885557</v>
      </c>
      <c r="AA189" s="10"/>
      <c r="AB189" s="10"/>
      <c r="AC189" s="10"/>
      <c r="AD189" s="10"/>
      <c r="AE189" s="10"/>
      <c r="AF189" s="10"/>
      <c r="AG189" s="10"/>
      <c r="AH189" s="10"/>
      <c r="AI189" s="10"/>
    </row>
    <row r="190" spans="1:35" x14ac:dyDescent="0.4">
      <c r="A190" s="3">
        <v>6428</v>
      </c>
      <c r="B190" s="3"/>
      <c r="C190" s="3" t="s">
        <v>341</v>
      </c>
      <c r="D190" s="9" t="s">
        <v>386</v>
      </c>
      <c r="E190" s="10">
        <f t="shared" si="30"/>
        <v>17003.662003698268</v>
      </c>
      <c r="F190" s="11">
        <f t="shared" si="31"/>
        <v>9.5243331044417203E-5</v>
      </c>
      <c r="G190" s="10">
        <f t="shared" si="38"/>
        <v>4401.3824327035391</v>
      </c>
      <c r="H190" s="11">
        <f t="shared" si="32"/>
        <v>2.4653649549131813E-5</v>
      </c>
      <c r="I190" s="11">
        <v>9.1828674072165357E-5</v>
      </c>
      <c r="J190" s="12">
        <f t="shared" si="39"/>
        <v>3.4146569722518465E-6</v>
      </c>
      <c r="K190" s="39">
        <f t="shared" si="40"/>
        <v>9.0700000000000003E-2</v>
      </c>
      <c r="L190" s="39">
        <f t="shared" si="41"/>
        <v>1E-3</v>
      </c>
      <c r="M190" s="39">
        <f t="shared" si="42"/>
        <v>9.1700000000000004E-2</v>
      </c>
      <c r="N190" s="10">
        <f t="shared" si="43"/>
        <v>169.35762345416293</v>
      </c>
      <c r="O190" s="13">
        <f t="shared" si="33"/>
        <v>9.4863001817092749E-7</v>
      </c>
      <c r="P190" s="41">
        <f t="shared" si="44"/>
        <v>4232.0248092493757</v>
      </c>
      <c r="Q190" s="42">
        <f t="shared" si="34"/>
        <v>2.3705019530960881E-5</v>
      </c>
      <c r="R190" s="10">
        <v>186607.97999999998</v>
      </c>
      <c r="S190" s="10">
        <v>770</v>
      </c>
      <c r="T190" s="10">
        <v>0</v>
      </c>
      <c r="U190" s="10"/>
      <c r="V190" s="10">
        <v>16925.38</v>
      </c>
      <c r="W190" s="10">
        <v>187.36</v>
      </c>
      <c r="X190" s="10">
        <f t="shared" si="35"/>
        <v>17003.662003698268</v>
      </c>
      <c r="Y190" s="10">
        <f t="shared" si="36"/>
        <v>169.35762345416293</v>
      </c>
      <c r="Z190" s="10">
        <f t="shared" si="37"/>
        <v>4232.0248092493757</v>
      </c>
      <c r="AA190" s="10"/>
      <c r="AB190" s="10"/>
      <c r="AC190" s="10"/>
      <c r="AD190" s="10"/>
      <c r="AE190" s="10"/>
      <c r="AF190" s="10"/>
      <c r="AG190" s="10"/>
      <c r="AH190" s="10"/>
      <c r="AI190" s="10"/>
    </row>
    <row r="191" spans="1:35" x14ac:dyDescent="0.4">
      <c r="A191" s="3">
        <v>6433</v>
      </c>
      <c r="B191" s="3" t="s">
        <v>387</v>
      </c>
      <c r="C191" s="3" t="s">
        <v>341</v>
      </c>
      <c r="D191" s="9" t="s">
        <v>388</v>
      </c>
      <c r="E191" s="10">
        <f t="shared" si="30"/>
        <v>4650.3795663825085</v>
      </c>
      <c r="F191" s="11">
        <f t="shared" si="31"/>
        <v>2.6048367723777899E-5</v>
      </c>
      <c r="G191" s="10">
        <f t="shared" si="38"/>
        <v>1203.5642742606378</v>
      </c>
      <c r="H191" s="11">
        <f t="shared" si="32"/>
        <v>6.741575466608753E-6</v>
      </c>
      <c r="I191" s="11">
        <v>2.4882087360016292E-5</v>
      </c>
      <c r="J191" s="12">
        <f t="shared" si="39"/>
        <v>1.1662803637616073E-6</v>
      </c>
      <c r="K191" s="39">
        <f t="shared" si="40"/>
        <v>9.0700000000000003E-2</v>
      </c>
      <c r="L191" s="39">
        <f t="shared" si="41"/>
        <v>1E-3</v>
      </c>
      <c r="M191" s="39">
        <f t="shared" si="42"/>
        <v>9.1700000000000004E-2</v>
      </c>
      <c r="N191" s="10">
        <f t="shared" si="43"/>
        <v>46.135851308179312</v>
      </c>
      <c r="O191" s="13">
        <f t="shared" si="33"/>
        <v>2.5842269495860448E-7</v>
      </c>
      <c r="P191" s="41">
        <f t="shared" si="44"/>
        <v>1157.4284229524585</v>
      </c>
      <c r="Q191" s="42">
        <f t="shared" si="34"/>
        <v>6.4831527716501485E-6</v>
      </c>
      <c r="R191" s="10">
        <v>51035</v>
      </c>
      <c r="S191" s="10">
        <v>0</v>
      </c>
      <c r="T191" s="10">
        <v>0</v>
      </c>
      <c r="U191" s="10"/>
      <c r="V191" s="10">
        <v>4628.97</v>
      </c>
      <c r="W191" s="10">
        <v>51.04</v>
      </c>
      <c r="X191" s="10">
        <f t="shared" si="35"/>
        <v>4650.3795663825085</v>
      </c>
      <c r="Y191" s="10">
        <f t="shared" si="36"/>
        <v>46.135851308179312</v>
      </c>
      <c r="Z191" s="10">
        <f t="shared" si="37"/>
        <v>1157.4284229524585</v>
      </c>
      <c r="AA191" s="10"/>
      <c r="AB191" s="10"/>
      <c r="AC191" s="10"/>
      <c r="AD191" s="10"/>
      <c r="AE191" s="10"/>
      <c r="AF191" s="10"/>
      <c r="AG191" s="10"/>
      <c r="AH191" s="10"/>
      <c r="AI191" s="10"/>
    </row>
    <row r="192" spans="1:35" x14ac:dyDescent="0.4">
      <c r="A192" s="3">
        <v>6707</v>
      </c>
      <c r="B192" s="3" t="s">
        <v>389</v>
      </c>
      <c r="C192" s="3" t="s">
        <v>341</v>
      </c>
      <c r="D192" s="9" t="s">
        <v>390</v>
      </c>
      <c r="E192" s="10">
        <f t="shared" si="30"/>
        <v>4378.0457874090062</v>
      </c>
      <c r="F192" s="11">
        <f t="shared" si="31"/>
        <v>2.4522933010966684E-5</v>
      </c>
      <c r="G192" s="10">
        <f t="shared" si="38"/>
        <v>1133.0987570319203</v>
      </c>
      <c r="H192" s="11">
        <f t="shared" si="32"/>
        <v>6.346873985059007E-6</v>
      </c>
      <c r="I192" s="11">
        <v>2.3813965549457686E-5</v>
      </c>
      <c r="J192" s="12">
        <f t="shared" si="39"/>
        <v>7.0896746150899727E-7</v>
      </c>
      <c r="K192" s="39">
        <f t="shared" si="40"/>
        <v>9.0700000000000003E-2</v>
      </c>
      <c r="L192" s="39">
        <f t="shared" si="41"/>
        <v>1E-3</v>
      </c>
      <c r="M192" s="39">
        <f t="shared" si="42"/>
        <v>9.1700000000000004E-2</v>
      </c>
      <c r="N192" s="10">
        <f t="shared" si="43"/>
        <v>43.451222029470607</v>
      </c>
      <c r="O192" s="13">
        <f t="shared" si="33"/>
        <v>2.4338516745023745E-7</v>
      </c>
      <c r="P192" s="41">
        <f t="shared" si="44"/>
        <v>1089.6475350024498</v>
      </c>
      <c r="Q192" s="42">
        <f t="shared" si="34"/>
        <v>6.1034888176087699E-6</v>
      </c>
      <c r="R192" s="10">
        <v>48047</v>
      </c>
      <c r="S192" s="10">
        <v>0</v>
      </c>
      <c r="T192" s="10">
        <v>0</v>
      </c>
      <c r="U192" s="10"/>
      <c r="V192" s="10">
        <v>4357.8900000000003</v>
      </c>
      <c r="W192" s="10">
        <v>48.07</v>
      </c>
      <c r="X192" s="10">
        <f t="shared" si="35"/>
        <v>4378.0457874090062</v>
      </c>
      <c r="Y192" s="10">
        <f t="shared" si="36"/>
        <v>43.451222029470607</v>
      </c>
      <c r="Z192" s="10">
        <f t="shared" si="37"/>
        <v>1089.6475350024498</v>
      </c>
      <c r="AA192" s="10"/>
      <c r="AB192" s="10"/>
      <c r="AC192" s="10"/>
      <c r="AD192" s="10"/>
      <c r="AE192" s="10"/>
      <c r="AF192" s="10"/>
      <c r="AG192" s="10"/>
      <c r="AH192" s="10"/>
      <c r="AI192" s="10"/>
    </row>
    <row r="193" spans="1:35" x14ac:dyDescent="0.4">
      <c r="A193" s="3">
        <v>6394</v>
      </c>
      <c r="B193" s="3" t="s">
        <v>391</v>
      </c>
      <c r="C193" s="3" t="s">
        <v>341</v>
      </c>
      <c r="D193" s="9" t="s">
        <v>392</v>
      </c>
      <c r="E193" s="10">
        <f t="shared" si="30"/>
        <v>8420.9787717628587</v>
      </c>
      <c r="F193" s="11">
        <f t="shared" si="31"/>
        <v>4.7168784506689028E-5</v>
      </c>
      <c r="G193" s="10">
        <f t="shared" si="38"/>
        <v>2319.5269262956867</v>
      </c>
      <c r="H193" s="11">
        <f t="shared" si="32"/>
        <v>1.2992464262084838E-5</v>
      </c>
      <c r="I193" s="11">
        <v>2.682477025556887E-5</v>
      </c>
      <c r="J193" s="12">
        <f t="shared" si="39"/>
        <v>2.0344014251120158E-5</v>
      </c>
      <c r="K193" s="39">
        <f t="shared" si="40"/>
        <v>9.0700000000000003E-2</v>
      </c>
      <c r="L193" s="39">
        <f t="shared" si="41"/>
        <v>1E-3</v>
      </c>
      <c r="M193" s="39">
        <f t="shared" si="42"/>
        <v>9.1700000000000004E-2</v>
      </c>
      <c r="N193" s="10">
        <f t="shared" si="43"/>
        <v>223.63775415667408</v>
      </c>
      <c r="O193" s="13">
        <f t="shared" si="33"/>
        <v>1.2526716097121541E-6</v>
      </c>
      <c r="P193" s="41">
        <f t="shared" si="44"/>
        <v>2095.8891721390128</v>
      </c>
      <c r="Q193" s="42">
        <f t="shared" si="34"/>
        <v>1.1739792652372684E-5</v>
      </c>
      <c r="R193" s="10">
        <v>92416.43</v>
      </c>
      <c r="S193" s="10">
        <v>154979.25</v>
      </c>
      <c r="T193" s="10">
        <v>0</v>
      </c>
      <c r="U193" s="10"/>
      <c r="V193" s="10">
        <v>8382.2099999999991</v>
      </c>
      <c r="W193" s="10">
        <v>247.41</v>
      </c>
      <c r="X193" s="10">
        <f t="shared" si="35"/>
        <v>8420.9787717628587</v>
      </c>
      <c r="Y193" s="10">
        <f t="shared" si="36"/>
        <v>223.63775415667408</v>
      </c>
      <c r="Z193" s="10">
        <f t="shared" si="37"/>
        <v>2095.8891721390128</v>
      </c>
      <c r="AA193" s="10"/>
      <c r="AB193" s="10"/>
      <c r="AC193" s="10"/>
      <c r="AD193" s="10"/>
      <c r="AE193" s="10"/>
      <c r="AF193" s="10"/>
      <c r="AG193" s="10"/>
      <c r="AH193" s="10"/>
      <c r="AI193" s="10"/>
    </row>
    <row r="194" spans="1:35" x14ac:dyDescent="0.4">
      <c r="A194" s="3">
        <v>6677</v>
      </c>
      <c r="B194" s="3" t="s">
        <v>393</v>
      </c>
      <c r="C194" s="3" t="s">
        <v>341</v>
      </c>
      <c r="D194" s="9" t="s">
        <v>394</v>
      </c>
      <c r="E194" s="10">
        <f t="shared" si="30"/>
        <v>115418.61792966444</v>
      </c>
      <c r="F194" s="11">
        <f t="shared" si="31"/>
        <v>6.4649918551505029E-4</v>
      </c>
      <c r="G194" s="10">
        <f t="shared" si="38"/>
        <v>30031.102550156636</v>
      </c>
      <c r="H194" s="11">
        <f t="shared" si="32"/>
        <v>1.6821448469108056E-4</v>
      </c>
      <c r="I194" s="11">
        <v>7.3115783179461958E-4</v>
      </c>
      <c r="J194" s="12">
        <f t="shared" si="39"/>
        <v>-8.4658646279569291E-5</v>
      </c>
      <c r="K194" s="39">
        <f t="shared" si="40"/>
        <v>9.0700000000000003E-2</v>
      </c>
      <c r="L194" s="39">
        <f t="shared" si="41"/>
        <v>1E-3</v>
      </c>
      <c r="M194" s="39">
        <f t="shared" si="42"/>
        <v>9.1700000000000004E-2</v>
      </c>
      <c r="N194" s="10">
        <f t="shared" si="43"/>
        <v>1304.6755945175098</v>
      </c>
      <c r="O194" s="13">
        <f t="shared" si="33"/>
        <v>7.3079345806318853E-6</v>
      </c>
      <c r="P194" s="41">
        <f t="shared" si="44"/>
        <v>28726.426955639126</v>
      </c>
      <c r="Q194" s="42">
        <f t="shared" si="34"/>
        <v>1.6090655011044867E-4</v>
      </c>
      <c r="R194" s="10">
        <v>1252450.3600000001</v>
      </c>
      <c r="S194" s="10">
        <v>176290.8</v>
      </c>
      <c r="T194" s="10">
        <v>0</v>
      </c>
      <c r="U194" s="10"/>
      <c r="V194" s="10">
        <v>114887.25</v>
      </c>
      <c r="W194" s="10">
        <v>1443.3600000000001</v>
      </c>
      <c r="X194" s="10">
        <f t="shared" si="35"/>
        <v>115418.61792966444</v>
      </c>
      <c r="Y194" s="10">
        <f t="shared" si="36"/>
        <v>1304.6755945175098</v>
      </c>
      <c r="Z194" s="10">
        <f t="shared" si="37"/>
        <v>28726.426955639126</v>
      </c>
      <c r="AA194" s="10"/>
      <c r="AB194" s="10"/>
      <c r="AC194" s="10"/>
      <c r="AD194" s="10"/>
      <c r="AE194" s="10"/>
      <c r="AF194" s="10"/>
      <c r="AG194" s="10"/>
      <c r="AH194" s="10"/>
      <c r="AI194" s="10"/>
    </row>
    <row r="195" spans="1:35" x14ac:dyDescent="0.4">
      <c r="A195" s="3">
        <v>6686</v>
      </c>
      <c r="B195" s="3" t="s">
        <v>395</v>
      </c>
      <c r="C195" s="3" t="s">
        <v>341</v>
      </c>
      <c r="D195" s="9" t="s">
        <v>396</v>
      </c>
      <c r="E195" s="10">
        <f t="shared" si="30"/>
        <v>41115.488804136505</v>
      </c>
      <c r="F195" s="11">
        <f t="shared" si="31"/>
        <v>2.3030192616000508E-4</v>
      </c>
      <c r="G195" s="10">
        <f t="shared" si="38"/>
        <v>10663.728795849236</v>
      </c>
      <c r="H195" s="11">
        <f t="shared" si="32"/>
        <v>5.9731195059631941E-5</v>
      </c>
      <c r="I195" s="11">
        <v>2.2197499635097614E-4</v>
      </c>
      <c r="J195" s="12">
        <f t="shared" si="39"/>
        <v>8.3269298090289396E-6</v>
      </c>
      <c r="K195" s="39">
        <f t="shared" si="40"/>
        <v>9.0700000000000003E-2</v>
      </c>
      <c r="L195" s="39">
        <f t="shared" si="41"/>
        <v>1E-3</v>
      </c>
      <c r="M195" s="39">
        <f t="shared" si="42"/>
        <v>9.1700000000000004E-2</v>
      </c>
      <c r="N195" s="10">
        <f t="shared" si="43"/>
        <v>430.53499173365611</v>
      </c>
      <c r="O195" s="13">
        <f t="shared" si="33"/>
        <v>2.41157385597146E-6</v>
      </c>
      <c r="P195" s="41">
        <f t="shared" si="44"/>
        <v>10233.193804115581</v>
      </c>
      <c r="Q195" s="42">
        <f t="shared" si="34"/>
        <v>5.7319621203660483E-5</v>
      </c>
      <c r="R195" s="10">
        <v>451226.61</v>
      </c>
      <c r="S195" s="10">
        <v>25079.13</v>
      </c>
      <c r="T195" s="10">
        <v>0</v>
      </c>
      <c r="U195" s="10"/>
      <c r="V195" s="10">
        <v>40926.199999999997</v>
      </c>
      <c r="W195" s="10">
        <v>476.3</v>
      </c>
      <c r="X195" s="10">
        <f t="shared" si="35"/>
        <v>41115.488804136505</v>
      </c>
      <c r="Y195" s="10">
        <f t="shared" si="36"/>
        <v>430.53499173365611</v>
      </c>
      <c r="Z195" s="10">
        <f t="shared" si="37"/>
        <v>10233.193804115581</v>
      </c>
      <c r="AA195" s="10"/>
      <c r="AB195" s="10"/>
      <c r="AC195" s="10"/>
      <c r="AD195" s="10"/>
      <c r="AE195" s="10"/>
      <c r="AF195" s="10"/>
      <c r="AG195" s="10"/>
      <c r="AH195" s="10"/>
      <c r="AI195" s="10"/>
    </row>
    <row r="196" spans="1:35" x14ac:dyDescent="0.4">
      <c r="A196" s="3">
        <v>8514</v>
      </c>
      <c r="B196" s="3">
        <v>0</v>
      </c>
      <c r="C196" s="3" t="s">
        <v>341</v>
      </c>
      <c r="D196" s="9" t="s">
        <v>397</v>
      </c>
      <c r="E196" s="10">
        <f t="shared" si="30"/>
        <v>1981.6331059577315</v>
      </c>
      <c r="F196" s="11">
        <f t="shared" si="31"/>
        <v>1.1099805317128678E-5</v>
      </c>
      <c r="G196" s="10">
        <f t="shared" si="38"/>
        <v>512.8488116209362</v>
      </c>
      <c r="H196" s="11">
        <f t="shared" si="32"/>
        <v>2.8726417362521668E-6</v>
      </c>
      <c r="I196" s="11">
        <v>1.1507568898339075E-5</v>
      </c>
      <c r="J196" s="12">
        <f t="shared" si="39"/>
        <v>-4.077635812103967E-7</v>
      </c>
      <c r="K196" s="39">
        <f t="shared" si="40"/>
        <v>9.0700000000000003E-2</v>
      </c>
      <c r="L196" s="39">
        <f t="shared" si="41"/>
        <v>1E-3</v>
      </c>
      <c r="M196" s="39">
        <f t="shared" si="42"/>
        <v>9.1700000000000004E-2</v>
      </c>
      <c r="N196" s="10">
        <f t="shared" si="43"/>
        <v>19.642085598094365</v>
      </c>
      <c r="O196" s="13">
        <f t="shared" si="33"/>
        <v>1.100220446992648E-7</v>
      </c>
      <c r="P196" s="41">
        <f t="shared" si="44"/>
        <v>493.20672602284179</v>
      </c>
      <c r="Q196" s="42">
        <f t="shared" si="34"/>
        <v>2.7626196915529016E-6</v>
      </c>
      <c r="R196" s="10">
        <v>21747.47</v>
      </c>
      <c r="S196" s="10">
        <v>0</v>
      </c>
      <c r="T196" s="10">
        <v>0</v>
      </c>
      <c r="U196" s="10"/>
      <c r="V196" s="10">
        <v>1972.51</v>
      </c>
      <c r="W196" s="10">
        <v>21.73</v>
      </c>
      <c r="X196" s="10">
        <f t="shared" si="35"/>
        <v>1981.6331059577315</v>
      </c>
      <c r="Y196" s="10">
        <f t="shared" si="36"/>
        <v>19.642085598094365</v>
      </c>
      <c r="Z196" s="10">
        <f t="shared" si="37"/>
        <v>493.20672602284179</v>
      </c>
      <c r="AA196" s="10"/>
      <c r="AB196" s="10"/>
      <c r="AC196" s="10"/>
      <c r="AD196" s="10"/>
      <c r="AE196" s="10"/>
      <c r="AF196" s="10"/>
      <c r="AG196" s="10"/>
      <c r="AH196" s="10"/>
      <c r="AI196" s="10"/>
    </row>
    <row r="197" spans="1:35" x14ac:dyDescent="0.4">
      <c r="A197" s="3">
        <v>6389</v>
      </c>
      <c r="B197" s="3" t="s">
        <v>398</v>
      </c>
      <c r="C197" s="3" t="s">
        <v>341</v>
      </c>
      <c r="D197" s="9" t="s">
        <v>399</v>
      </c>
      <c r="E197" s="10">
        <f t="shared" si="30"/>
        <v>105130.14151243218</v>
      </c>
      <c r="F197" s="11">
        <f t="shared" si="31"/>
        <v>5.8886990747270842E-4</v>
      </c>
      <c r="G197" s="10">
        <f t="shared" si="38"/>
        <v>27228.462631300423</v>
      </c>
      <c r="H197" s="11">
        <f t="shared" si="32"/>
        <v>1.5251593919353635E-4</v>
      </c>
      <c r="I197" s="11">
        <v>6.0670829908590499E-4</v>
      </c>
      <c r="J197" s="12">
        <f t="shared" si="39"/>
        <v>-1.783839161319657E-5</v>
      </c>
      <c r="K197" s="39">
        <f t="shared" si="40"/>
        <v>9.0700000000000003E-2</v>
      </c>
      <c r="L197" s="39">
        <f t="shared" si="41"/>
        <v>1E-3</v>
      </c>
      <c r="M197" s="39">
        <f t="shared" si="42"/>
        <v>9.1700000000000004E-2</v>
      </c>
      <c r="N197" s="10">
        <f t="shared" si="43"/>
        <v>1062.7245106683649</v>
      </c>
      <c r="O197" s="13">
        <f t="shared" si="33"/>
        <v>5.952683742866022E-6</v>
      </c>
      <c r="P197" s="41">
        <f t="shared" si="44"/>
        <v>26165.738120632057</v>
      </c>
      <c r="Q197" s="42">
        <f t="shared" si="34"/>
        <v>1.4656325545067033E-4</v>
      </c>
      <c r="R197" s="10">
        <v>1153761.1399999999</v>
      </c>
      <c r="S197" s="10">
        <v>21985.38</v>
      </c>
      <c r="T197" s="10">
        <v>0</v>
      </c>
      <c r="U197" s="10"/>
      <c r="V197" s="10">
        <v>104646.14</v>
      </c>
      <c r="W197" s="10">
        <v>1175.69</v>
      </c>
      <c r="X197" s="10">
        <f t="shared" si="35"/>
        <v>105130.14151243218</v>
      </c>
      <c r="Y197" s="10">
        <f t="shared" si="36"/>
        <v>1062.7245106683649</v>
      </c>
      <c r="Z197" s="10">
        <f t="shared" si="37"/>
        <v>26165.738120632057</v>
      </c>
      <c r="AA197" s="10"/>
      <c r="AB197" s="10"/>
      <c r="AC197" s="10"/>
      <c r="AD197" s="10"/>
      <c r="AE197" s="10"/>
      <c r="AF197" s="10"/>
      <c r="AG197" s="10"/>
      <c r="AH197" s="10"/>
      <c r="AI197" s="10"/>
    </row>
    <row r="198" spans="1:35" x14ac:dyDescent="0.4">
      <c r="A198" s="3">
        <v>8715</v>
      </c>
      <c r="B198" s="3">
        <v>0</v>
      </c>
      <c r="C198" s="3" t="s">
        <v>341</v>
      </c>
      <c r="D198" s="9" t="s">
        <v>400</v>
      </c>
      <c r="E198" s="10">
        <f t="shared" si="30"/>
        <v>10608.600213417532</v>
      </c>
      <c r="F198" s="11">
        <f t="shared" si="31"/>
        <v>5.9422400999540046E-5</v>
      </c>
      <c r="G198" s="10">
        <f t="shared" si="38"/>
        <v>2745.5618290497218</v>
      </c>
      <c r="H198" s="11">
        <f t="shared" si="32"/>
        <v>1.5378831579351743E-5</v>
      </c>
      <c r="I198" s="11">
        <v>6.1249077585452381E-5</v>
      </c>
      <c r="J198" s="12">
        <f t="shared" si="39"/>
        <v>-1.8266765859123357E-6</v>
      </c>
      <c r="K198" s="39">
        <f t="shared" si="40"/>
        <v>9.0700000000000003E-2</v>
      </c>
      <c r="L198" s="39">
        <f t="shared" si="41"/>
        <v>1E-3</v>
      </c>
      <c r="M198" s="39">
        <f t="shared" si="42"/>
        <v>9.1700000000000004E-2</v>
      </c>
      <c r="N198" s="10">
        <f t="shared" si="43"/>
        <v>105.19769543977094</v>
      </c>
      <c r="O198" s="13">
        <f t="shared" si="33"/>
        <v>5.8924830014268015E-7</v>
      </c>
      <c r="P198" s="41">
        <f t="shared" si="44"/>
        <v>2640.3641336099508</v>
      </c>
      <c r="Q198" s="42">
        <f t="shared" si="34"/>
        <v>1.4789583279209063E-5</v>
      </c>
      <c r="R198" s="10">
        <v>116425.81</v>
      </c>
      <c r="S198" s="10">
        <v>0</v>
      </c>
      <c r="T198" s="10">
        <v>0</v>
      </c>
      <c r="U198" s="10"/>
      <c r="V198" s="10">
        <v>10559.76</v>
      </c>
      <c r="W198" s="10">
        <v>116.38</v>
      </c>
      <c r="X198" s="10">
        <f t="shared" si="35"/>
        <v>10608.600213417532</v>
      </c>
      <c r="Y198" s="10">
        <f t="shared" si="36"/>
        <v>105.19769543977094</v>
      </c>
      <c r="Z198" s="10">
        <f t="shared" si="37"/>
        <v>2640.3641336099508</v>
      </c>
      <c r="AA198" s="10"/>
      <c r="AB198" s="10"/>
      <c r="AC198" s="10"/>
      <c r="AD198" s="10"/>
      <c r="AE198" s="10"/>
      <c r="AF198" s="10"/>
      <c r="AG198" s="10"/>
      <c r="AH198" s="10"/>
      <c r="AI198" s="10"/>
    </row>
    <row r="199" spans="1:35" x14ac:dyDescent="0.4">
      <c r="A199" s="3">
        <v>6705</v>
      </c>
      <c r="B199" s="3" t="s">
        <v>401</v>
      </c>
      <c r="C199" s="3" t="s">
        <v>341</v>
      </c>
      <c r="D199" s="9" t="s">
        <v>402</v>
      </c>
      <c r="E199" s="10">
        <f t="shared" si="30"/>
        <v>1693.1550012202331</v>
      </c>
      <c r="F199" s="11">
        <f t="shared" si="31"/>
        <v>9.4839407096927198E-6</v>
      </c>
      <c r="G199" s="10">
        <f t="shared" si="38"/>
        <v>438.18436582296431</v>
      </c>
      <c r="H199" s="11">
        <f t="shared" si="32"/>
        <v>2.4544206185401413E-6</v>
      </c>
      <c r="I199" s="11">
        <v>9.9207667048392397E-6</v>
      </c>
      <c r="J199" s="12">
        <f t="shared" si="39"/>
        <v>-4.3682599514651992E-7</v>
      </c>
      <c r="K199" s="39">
        <f t="shared" si="40"/>
        <v>9.0700000000000003E-2</v>
      </c>
      <c r="L199" s="39">
        <f t="shared" si="41"/>
        <v>1E-3</v>
      </c>
      <c r="M199" s="39">
        <f t="shared" si="42"/>
        <v>9.1700000000000004E-2</v>
      </c>
      <c r="N199" s="10">
        <f t="shared" si="43"/>
        <v>16.776673202974294</v>
      </c>
      <c r="O199" s="13">
        <f t="shared" si="33"/>
        <v>9.3971889075856165E-8</v>
      </c>
      <c r="P199" s="41">
        <f t="shared" si="44"/>
        <v>421.40769261999003</v>
      </c>
      <c r="Q199" s="42">
        <f t="shared" si="34"/>
        <v>2.3604487294642854E-6</v>
      </c>
      <c r="R199" s="10">
        <v>18581.919999999998</v>
      </c>
      <c r="S199" s="10">
        <v>0</v>
      </c>
      <c r="T199" s="10">
        <v>0</v>
      </c>
      <c r="U199" s="10"/>
      <c r="V199" s="10">
        <v>1685.36</v>
      </c>
      <c r="W199" s="10">
        <v>18.559999999999999</v>
      </c>
      <c r="X199" s="10">
        <f t="shared" si="35"/>
        <v>1693.1550012202331</v>
      </c>
      <c r="Y199" s="10">
        <f t="shared" si="36"/>
        <v>16.776673202974294</v>
      </c>
      <c r="Z199" s="10">
        <f t="shared" si="37"/>
        <v>421.40769261999003</v>
      </c>
      <c r="AA199" s="10"/>
      <c r="AB199" s="10"/>
      <c r="AC199" s="10"/>
      <c r="AD199" s="10"/>
      <c r="AE199" s="10"/>
      <c r="AF199" s="10"/>
      <c r="AG199" s="10"/>
      <c r="AH199" s="10"/>
      <c r="AI199" s="10"/>
    </row>
    <row r="200" spans="1:35" x14ac:dyDescent="0.4">
      <c r="A200" s="3">
        <v>6750</v>
      </c>
      <c r="B200" s="3" t="s">
        <v>403</v>
      </c>
      <c r="C200" s="3" t="s">
        <v>341</v>
      </c>
      <c r="D200" s="9" t="s">
        <v>404</v>
      </c>
      <c r="E200" s="10">
        <f t="shared" si="30"/>
        <v>2726.904208929926</v>
      </c>
      <c r="F200" s="11">
        <f t="shared" si="31"/>
        <v>1.5274323862767858E-5</v>
      </c>
      <c r="G200" s="10">
        <f t="shared" si="38"/>
        <v>705.72359798962259</v>
      </c>
      <c r="H200" s="11">
        <f t="shared" si="32"/>
        <v>3.9529994335669328E-6</v>
      </c>
      <c r="I200" s="11">
        <v>1.4101330591345497E-5</v>
      </c>
      <c r="J200" s="12">
        <f t="shared" si="39"/>
        <v>1.1729932714223614E-6</v>
      </c>
      <c r="K200" s="39">
        <f t="shared" si="40"/>
        <v>9.0700000000000003E-2</v>
      </c>
      <c r="L200" s="39">
        <f t="shared" si="41"/>
        <v>1E-3</v>
      </c>
      <c r="M200" s="39">
        <f t="shared" si="42"/>
        <v>9.1700000000000004E-2</v>
      </c>
      <c r="N200" s="10">
        <f t="shared" si="43"/>
        <v>27.02707590349846</v>
      </c>
      <c r="O200" s="13">
        <f t="shared" si="33"/>
        <v>1.5138790319871226E-7</v>
      </c>
      <c r="P200" s="41">
        <f t="shared" si="44"/>
        <v>678.69652208612411</v>
      </c>
      <c r="Q200" s="42">
        <f t="shared" si="34"/>
        <v>3.8016115303682203E-6</v>
      </c>
      <c r="R200" s="10">
        <v>29926.44</v>
      </c>
      <c r="S200" s="10">
        <v>0</v>
      </c>
      <c r="T200" s="10">
        <v>0</v>
      </c>
      <c r="U200" s="10"/>
      <c r="V200" s="10">
        <v>2714.35</v>
      </c>
      <c r="W200" s="10">
        <v>29.9</v>
      </c>
      <c r="X200" s="10">
        <f t="shared" si="35"/>
        <v>2726.904208929926</v>
      </c>
      <c r="Y200" s="10">
        <f t="shared" si="36"/>
        <v>27.02707590349846</v>
      </c>
      <c r="Z200" s="10">
        <f t="shared" si="37"/>
        <v>678.69652208612411</v>
      </c>
      <c r="AA200" s="10"/>
      <c r="AB200" s="10"/>
      <c r="AC200" s="10"/>
      <c r="AD200" s="10"/>
      <c r="AE200" s="10"/>
      <c r="AF200" s="10"/>
      <c r="AG200" s="10"/>
      <c r="AH200" s="10"/>
      <c r="AI200" s="10"/>
    </row>
    <row r="201" spans="1:35" x14ac:dyDescent="0.4">
      <c r="A201" s="3">
        <v>6716</v>
      </c>
      <c r="B201" s="3" t="s">
        <v>405</v>
      </c>
      <c r="C201" s="3" t="s">
        <v>341</v>
      </c>
      <c r="D201" s="9" t="s">
        <v>406</v>
      </c>
      <c r="E201" s="10">
        <f t="shared" si="30"/>
        <v>13522.56562068325</v>
      </c>
      <c r="F201" s="11">
        <f t="shared" si="31"/>
        <v>7.5744518663124817E-5</v>
      </c>
      <c r="G201" s="10">
        <f t="shared" si="38"/>
        <v>3567.4715230631605</v>
      </c>
      <c r="H201" s="11">
        <f t="shared" si="32"/>
        <v>1.9982629105938163E-5</v>
      </c>
      <c r="I201" s="11">
        <v>7.238289679282354E-5</v>
      </c>
      <c r="J201" s="12">
        <f t="shared" si="39"/>
        <v>3.361621870301277E-6</v>
      </c>
      <c r="K201" s="39">
        <f t="shared" si="40"/>
        <v>9.0700000000000003E-2</v>
      </c>
      <c r="L201" s="39">
        <f t="shared" si="41"/>
        <v>1E-3</v>
      </c>
      <c r="M201" s="39">
        <f t="shared" si="42"/>
        <v>9.1700000000000004E-2</v>
      </c>
      <c r="N201" s="10">
        <f t="shared" si="43"/>
        <v>201.85338862910507</v>
      </c>
      <c r="O201" s="13">
        <f t="shared" si="33"/>
        <v>1.1306499218496468E-6</v>
      </c>
      <c r="P201" s="41">
        <f t="shared" si="44"/>
        <v>3365.6181344340553</v>
      </c>
      <c r="Q201" s="42">
        <f t="shared" si="34"/>
        <v>1.8851979184088517E-5</v>
      </c>
      <c r="R201" s="10">
        <v>140887.95000000001</v>
      </c>
      <c r="S201" s="10">
        <v>74900.850000000006</v>
      </c>
      <c r="T201" s="10">
        <v>0</v>
      </c>
      <c r="U201" s="10"/>
      <c r="V201" s="10">
        <v>13460.310000000001</v>
      </c>
      <c r="W201" s="10">
        <v>223.31</v>
      </c>
      <c r="X201" s="10">
        <f t="shared" si="35"/>
        <v>13522.56562068325</v>
      </c>
      <c r="Y201" s="10">
        <f t="shared" si="36"/>
        <v>201.85338862910507</v>
      </c>
      <c r="Z201" s="10">
        <f t="shared" si="37"/>
        <v>3365.6181344340553</v>
      </c>
      <c r="AA201" s="10"/>
      <c r="AB201" s="10"/>
      <c r="AC201" s="10"/>
      <c r="AD201" s="10"/>
      <c r="AE201" s="10"/>
      <c r="AF201" s="10"/>
      <c r="AG201" s="10"/>
      <c r="AH201" s="10"/>
      <c r="AI201" s="10"/>
    </row>
    <row r="202" spans="1:35" x14ac:dyDescent="0.4">
      <c r="A202" s="3">
        <v>6708</v>
      </c>
      <c r="B202" s="3" t="s">
        <v>407</v>
      </c>
      <c r="C202" s="3" t="s">
        <v>341</v>
      </c>
      <c r="D202" s="9" t="s">
        <v>408</v>
      </c>
      <c r="E202" s="10">
        <f t="shared" si="30"/>
        <v>241381.9720535294</v>
      </c>
      <c r="F202" s="11">
        <f t="shared" si="31"/>
        <v>1.3520630477980727E-3</v>
      </c>
      <c r="G202" s="10">
        <f t="shared" si="38"/>
        <v>62867.954450610552</v>
      </c>
      <c r="H202" s="11">
        <f t="shared" si="32"/>
        <v>3.5214493186953004E-4</v>
      </c>
      <c r="I202" s="11">
        <v>1.1707269240598455E-3</v>
      </c>
      <c r="J202" s="12">
        <f t="shared" si="39"/>
        <v>1.8133612373822717E-4</v>
      </c>
      <c r="K202" s="39">
        <f t="shared" si="40"/>
        <v>9.0700000000000003E-2</v>
      </c>
      <c r="L202" s="39">
        <f t="shared" si="41"/>
        <v>1E-3</v>
      </c>
      <c r="M202" s="39">
        <f t="shared" si="42"/>
        <v>9.1700000000000004E-2</v>
      </c>
      <c r="N202" s="10">
        <f t="shared" si="43"/>
        <v>2790.6314590165116</v>
      </c>
      <c r="O202" s="13">
        <f t="shared" si="33"/>
        <v>1.5631282003621687E-5</v>
      </c>
      <c r="P202" s="41">
        <f t="shared" si="44"/>
        <v>60077.322991594039</v>
      </c>
      <c r="Q202" s="42">
        <f t="shared" si="34"/>
        <v>3.3651364986590836E-4</v>
      </c>
      <c r="R202" s="10">
        <v>2649055.84</v>
      </c>
      <c r="S202" s="10">
        <v>438469.37</v>
      </c>
      <c r="T202" s="10">
        <v>0</v>
      </c>
      <c r="U202" s="10"/>
      <c r="V202" s="10">
        <v>240270.69</v>
      </c>
      <c r="W202" s="10">
        <v>3087.27</v>
      </c>
      <c r="X202" s="10">
        <f t="shared" si="35"/>
        <v>241381.9720535294</v>
      </c>
      <c r="Y202" s="10">
        <f t="shared" si="36"/>
        <v>2790.6314590165116</v>
      </c>
      <c r="Z202" s="10">
        <f t="shared" si="37"/>
        <v>60077.322991594039</v>
      </c>
      <c r="AA202" s="10"/>
      <c r="AB202" s="10"/>
      <c r="AC202" s="10"/>
      <c r="AD202" s="10"/>
      <c r="AE202" s="10"/>
      <c r="AF202" s="10"/>
      <c r="AG202" s="10"/>
      <c r="AH202" s="10"/>
      <c r="AI202" s="10"/>
    </row>
    <row r="203" spans="1:35" x14ac:dyDescent="0.4">
      <c r="A203" s="3">
        <v>6699</v>
      </c>
      <c r="B203" s="3" t="s">
        <v>409</v>
      </c>
      <c r="C203" s="3" t="s">
        <v>341</v>
      </c>
      <c r="D203" s="9" t="s">
        <v>410</v>
      </c>
      <c r="E203" s="10">
        <f t="shared" ref="E203:E266" si="45">X203</f>
        <v>4432.1649429103445</v>
      </c>
      <c r="F203" s="11">
        <f t="shared" ref="F203:F266" si="46">E203/($E$582+$G$582)</f>
        <v>2.4826072925306147E-5</v>
      </c>
      <c r="G203" s="10">
        <f t="shared" si="38"/>
        <v>1147.1198092298591</v>
      </c>
      <c r="H203" s="11">
        <f t="shared" ref="H203:H266" si="47">G203/($E$582+$G$582)</f>
        <v>6.4254106976676725E-6</v>
      </c>
      <c r="I203" s="11">
        <v>2.4201626668037454E-5</v>
      </c>
      <c r="J203" s="12">
        <f t="shared" si="39"/>
        <v>6.2444625726869313E-7</v>
      </c>
      <c r="K203" s="39">
        <f t="shared" si="40"/>
        <v>9.0700000000000003E-2</v>
      </c>
      <c r="L203" s="39">
        <f t="shared" si="41"/>
        <v>1E-3</v>
      </c>
      <c r="M203" s="39">
        <f t="shared" si="42"/>
        <v>9.1700000000000004E-2</v>
      </c>
      <c r="N203" s="10">
        <f t="shared" si="43"/>
        <v>44.002610534525246</v>
      </c>
      <c r="O203" s="13">
        <f t="shared" ref="O203:O266" si="48">N203/($E$582+$G$582)</f>
        <v>2.4647368320111413E-7</v>
      </c>
      <c r="P203" s="41">
        <f t="shared" si="44"/>
        <v>1103.1171986953339</v>
      </c>
      <c r="Q203" s="42">
        <f t="shared" ref="Q203:Q266" si="49">P203/($E$582+$G$582)</f>
        <v>6.1789370144665585E-6</v>
      </c>
      <c r="R203" s="10">
        <v>48641</v>
      </c>
      <c r="S203" s="10">
        <v>0</v>
      </c>
      <c r="T203" s="10">
        <v>0</v>
      </c>
      <c r="U203" s="10"/>
      <c r="V203" s="10">
        <v>4411.76</v>
      </c>
      <c r="W203" s="10">
        <v>48.68</v>
      </c>
      <c r="X203" s="10">
        <f t="shared" ref="X203:X266" si="50">V203/$V$582*$X$583</f>
        <v>4432.1649429103445</v>
      </c>
      <c r="Y203" s="10">
        <f t="shared" ref="Y203:Y266" si="51">W203/$W$582*$Y$583</f>
        <v>44.002610534525246</v>
      </c>
      <c r="Z203" s="10">
        <f t="shared" ref="Z203:Z266" si="52">V203/$V$582*$Z$583</f>
        <v>1103.1171986953339</v>
      </c>
      <c r="AA203" s="10"/>
      <c r="AB203" s="10"/>
      <c r="AC203" s="10"/>
      <c r="AD203" s="10"/>
      <c r="AE203" s="10"/>
      <c r="AF203" s="10"/>
      <c r="AG203" s="10"/>
      <c r="AH203" s="10"/>
      <c r="AI203" s="10"/>
    </row>
    <row r="204" spans="1:35" x14ac:dyDescent="0.4">
      <c r="A204" s="3">
        <v>6676</v>
      </c>
      <c r="B204" s="3" t="s">
        <v>411</v>
      </c>
      <c r="C204" s="3" t="s">
        <v>341</v>
      </c>
      <c r="D204" s="9" t="s">
        <v>412</v>
      </c>
      <c r="E204" s="10">
        <f t="shared" si="45"/>
        <v>472785.16347721091</v>
      </c>
      <c r="F204" s="11">
        <f t="shared" si="46"/>
        <v>2.6482315296643181E-3</v>
      </c>
      <c r="G204" s="10">
        <f t="shared" ref="G204:G267" si="53">Y204+Z204</f>
        <v>122758.83435334692</v>
      </c>
      <c r="H204" s="11">
        <f t="shared" si="47"/>
        <v>6.8761425017738024E-4</v>
      </c>
      <c r="I204" s="11">
        <v>2.7069492055067541E-3</v>
      </c>
      <c r="J204" s="12">
        <f t="shared" ref="J204:J267" si="54">F204-I204</f>
        <v>-5.8717675842436066E-5</v>
      </c>
      <c r="K204" s="39">
        <f t="shared" ref="K204:K267" si="55">IF(OR($C204="City",$C204="County",$C204="Other Local Government",$C204="Consolidated Government"),0.0907,IF(OR($C204="School District"),0.088,IF(OR($C204="State Agency",$C204="University"),0.0917,)))</f>
        <v>9.0700000000000003E-2</v>
      </c>
      <c r="L204" s="39">
        <f t="shared" ref="L204:L267" si="56">IF(OR($C204="City",$C204="County",$C204="Other Local Government",$C204="Consolidated Government"),0.001,IF(OR($C204="School District"),0.0037,IF(OR($C204="State Agency",$C204="University"),0,)))</f>
        <v>1E-3</v>
      </c>
      <c r="M204" s="39">
        <f t="shared" ref="M204:M267" si="57">K204+L204</f>
        <v>9.1700000000000004E-2</v>
      </c>
      <c r="N204" s="10">
        <f t="shared" ref="N204:N267" si="58">Y204</f>
        <v>5087.7973234765732</v>
      </c>
      <c r="O204" s="13">
        <f t="shared" si="48"/>
        <v>2.8498494304425954E-5</v>
      </c>
      <c r="P204" s="41">
        <f t="shared" ref="P204:P267" si="59">Z204</f>
        <v>117671.03702987035</v>
      </c>
      <c r="Q204" s="42">
        <f t="shared" si="49"/>
        <v>6.5911575587295434E-4</v>
      </c>
      <c r="R204" s="10">
        <v>5177524.54</v>
      </c>
      <c r="S204" s="10">
        <v>445621.41</v>
      </c>
      <c r="T204" s="10">
        <v>0</v>
      </c>
      <c r="U204" s="10"/>
      <c r="V204" s="10">
        <v>470608.54</v>
      </c>
      <c r="W204" s="10">
        <v>5628.6200000000008</v>
      </c>
      <c r="X204" s="10">
        <f t="shared" si="50"/>
        <v>472785.16347721091</v>
      </c>
      <c r="Y204" s="10">
        <f t="shared" si="51"/>
        <v>5087.7973234765732</v>
      </c>
      <c r="Z204" s="10">
        <f t="shared" si="52"/>
        <v>117671.03702987035</v>
      </c>
      <c r="AA204" s="10"/>
      <c r="AB204" s="10"/>
      <c r="AC204" s="10"/>
      <c r="AD204" s="10"/>
      <c r="AE204" s="10"/>
      <c r="AF204" s="10"/>
      <c r="AG204" s="10"/>
      <c r="AH204" s="10"/>
      <c r="AI204" s="10"/>
    </row>
    <row r="205" spans="1:35" x14ac:dyDescent="0.4">
      <c r="A205" s="3">
        <v>6638</v>
      </c>
      <c r="B205" s="3" t="s">
        <v>413</v>
      </c>
      <c r="C205" s="3" t="s">
        <v>341</v>
      </c>
      <c r="D205" s="9" t="s">
        <v>414</v>
      </c>
      <c r="E205" s="10">
        <f t="shared" si="45"/>
        <v>10849.951353525965</v>
      </c>
      <c r="F205" s="11">
        <f t="shared" si="46"/>
        <v>6.0774291347060204E-5</v>
      </c>
      <c r="G205" s="10">
        <f t="shared" si="53"/>
        <v>2808.0901286918433</v>
      </c>
      <c r="H205" s="11">
        <f t="shared" si="47"/>
        <v>1.5729073988378918E-5</v>
      </c>
      <c r="I205" s="11">
        <v>7.3905238707518532E-5</v>
      </c>
      <c r="J205" s="12">
        <f t="shared" si="54"/>
        <v>-1.3130947360458328E-5</v>
      </c>
      <c r="K205" s="39">
        <f t="shared" si="55"/>
        <v>9.0700000000000003E-2</v>
      </c>
      <c r="L205" s="39">
        <f t="shared" si="56"/>
        <v>1E-3</v>
      </c>
      <c r="M205" s="39">
        <f t="shared" si="57"/>
        <v>9.1700000000000004E-2</v>
      </c>
      <c r="N205" s="10">
        <f t="shared" si="58"/>
        <v>107.65634582296545</v>
      </c>
      <c r="O205" s="13">
        <f t="shared" si="48"/>
        <v>6.0302004250724521E-7</v>
      </c>
      <c r="P205" s="41">
        <f t="shared" si="59"/>
        <v>2700.4337828688781</v>
      </c>
      <c r="Q205" s="42">
        <f t="shared" si="49"/>
        <v>1.5126053945871672E-5</v>
      </c>
      <c r="R205" s="10">
        <v>119072.45</v>
      </c>
      <c r="S205" s="10">
        <v>0</v>
      </c>
      <c r="T205" s="10">
        <v>0</v>
      </c>
      <c r="U205" s="10"/>
      <c r="V205" s="10">
        <v>10800</v>
      </c>
      <c r="W205" s="10">
        <v>119.1</v>
      </c>
      <c r="X205" s="10">
        <f t="shared" si="50"/>
        <v>10849.951353525965</v>
      </c>
      <c r="Y205" s="10">
        <f t="shared" si="51"/>
        <v>107.65634582296545</v>
      </c>
      <c r="Z205" s="10">
        <f t="shared" si="52"/>
        <v>2700.4337828688781</v>
      </c>
      <c r="AA205" s="10"/>
      <c r="AB205" s="10"/>
      <c r="AC205" s="10"/>
      <c r="AD205" s="10"/>
      <c r="AE205" s="10"/>
      <c r="AF205" s="10"/>
      <c r="AG205" s="10"/>
      <c r="AH205" s="10"/>
      <c r="AI205" s="10"/>
    </row>
    <row r="206" spans="1:35" x14ac:dyDescent="0.4">
      <c r="A206" s="3">
        <v>6414</v>
      </c>
      <c r="B206" s="3" t="s">
        <v>415</v>
      </c>
      <c r="C206" s="3" t="s">
        <v>341</v>
      </c>
      <c r="D206" s="9" t="s">
        <v>416</v>
      </c>
      <c r="E206" s="10">
        <f t="shared" si="45"/>
        <v>945.65363046981383</v>
      </c>
      <c r="F206" s="11">
        <f t="shared" si="46"/>
        <v>5.2969296708322E-6</v>
      </c>
      <c r="G206" s="10">
        <f t="shared" si="53"/>
        <v>244.72737282033765</v>
      </c>
      <c r="H206" s="11">
        <f t="shared" si="47"/>
        <v>1.3708017825859121E-6</v>
      </c>
      <c r="I206" s="11">
        <v>2.6521297259260713E-5</v>
      </c>
      <c r="J206" s="12">
        <f t="shared" si="54"/>
        <v>-2.1224367588428512E-5</v>
      </c>
      <c r="K206" s="39">
        <f t="shared" si="55"/>
        <v>9.0700000000000003E-2</v>
      </c>
      <c r="L206" s="39">
        <f t="shared" si="56"/>
        <v>1E-3</v>
      </c>
      <c r="M206" s="39">
        <f t="shared" si="57"/>
        <v>9.1700000000000004E-2</v>
      </c>
      <c r="N206" s="10">
        <f t="shared" si="58"/>
        <v>9.3645654301084971</v>
      </c>
      <c r="O206" s="13">
        <f t="shared" si="48"/>
        <v>5.2454136359152476E-8</v>
      </c>
      <c r="P206" s="41">
        <f t="shared" si="59"/>
        <v>235.36280739022916</v>
      </c>
      <c r="Q206" s="42">
        <f t="shared" si="49"/>
        <v>1.3183476462267598E-6</v>
      </c>
      <c r="R206" s="10">
        <v>10378.120000000001</v>
      </c>
      <c r="S206" s="10">
        <v>0</v>
      </c>
      <c r="T206" s="10">
        <v>0</v>
      </c>
      <c r="U206" s="10"/>
      <c r="V206" s="10">
        <v>941.3</v>
      </c>
      <c r="W206" s="10">
        <v>10.36</v>
      </c>
      <c r="X206" s="10">
        <f t="shared" si="50"/>
        <v>945.65363046981383</v>
      </c>
      <c r="Y206" s="10">
        <f t="shared" si="51"/>
        <v>9.3645654301084971</v>
      </c>
      <c r="Z206" s="10">
        <f t="shared" si="52"/>
        <v>235.36280739022916</v>
      </c>
      <c r="AA206" s="10"/>
      <c r="AB206" s="10"/>
      <c r="AC206" s="10"/>
      <c r="AD206" s="10"/>
      <c r="AE206" s="10"/>
      <c r="AF206" s="10"/>
      <c r="AG206" s="10"/>
      <c r="AH206" s="10"/>
      <c r="AI206" s="10"/>
    </row>
    <row r="207" spans="1:35" x14ac:dyDescent="0.4">
      <c r="A207" s="3">
        <v>6682</v>
      </c>
      <c r="B207" s="3" t="s">
        <v>417</v>
      </c>
      <c r="C207" s="3" t="s">
        <v>341</v>
      </c>
      <c r="D207" s="9" t="s">
        <v>418</v>
      </c>
      <c r="E207" s="10">
        <f t="shared" si="45"/>
        <v>385897.33651674824</v>
      </c>
      <c r="F207" s="11">
        <f t="shared" si="46"/>
        <v>2.1615430701356895E-3</v>
      </c>
      <c r="G207" s="10">
        <f t="shared" si="53"/>
        <v>101391.05112185383</v>
      </c>
      <c r="H207" s="11">
        <f t="shared" si="47"/>
        <v>5.6792598234661513E-4</v>
      </c>
      <c r="I207" s="11">
        <v>1.8840178056829667E-3</v>
      </c>
      <c r="J207" s="12">
        <f t="shared" si="54"/>
        <v>2.7752526445272278E-4</v>
      </c>
      <c r="K207" s="39">
        <f t="shared" si="55"/>
        <v>9.0700000000000003E-2</v>
      </c>
      <c r="L207" s="39">
        <f t="shared" si="56"/>
        <v>1E-3</v>
      </c>
      <c r="M207" s="39">
        <f t="shared" si="57"/>
        <v>9.1700000000000004E-2</v>
      </c>
      <c r="N207" s="10">
        <f t="shared" si="58"/>
        <v>5345.4403818302226</v>
      </c>
      <c r="O207" s="13">
        <f t="shared" si="48"/>
        <v>2.9941641262577415E-5</v>
      </c>
      <c r="P207" s="41">
        <f t="shared" si="59"/>
        <v>96045.610740023607</v>
      </c>
      <c r="Q207" s="42">
        <f t="shared" si="49"/>
        <v>5.3798434108403778E-4</v>
      </c>
      <c r="R207" s="10">
        <v>4235069.9400000004</v>
      </c>
      <c r="S207" s="10">
        <v>1678472.94</v>
      </c>
      <c r="T207" s="10">
        <v>0</v>
      </c>
      <c r="U207" s="10"/>
      <c r="V207" s="10">
        <v>384120.73</v>
      </c>
      <c r="W207" s="10">
        <v>5913.65</v>
      </c>
      <c r="X207" s="10">
        <f t="shared" si="50"/>
        <v>385897.33651674824</v>
      </c>
      <c r="Y207" s="10">
        <f t="shared" si="51"/>
        <v>5345.4403818302226</v>
      </c>
      <c r="Z207" s="10">
        <f t="shared" si="52"/>
        <v>96045.610740023607</v>
      </c>
      <c r="AA207" s="10"/>
      <c r="AB207" s="10"/>
      <c r="AC207" s="10"/>
      <c r="AD207" s="10"/>
      <c r="AE207" s="10"/>
      <c r="AF207" s="10"/>
      <c r="AG207" s="10"/>
      <c r="AH207" s="10"/>
      <c r="AI207" s="10"/>
    </row>
    <row r="208" spans="1:35" x14ac:dyDescent="0.4">
      <c r="A208" s="3">
        <v>6736</v>
      </c>
      <c r="B208" s="3" t="s">
        <v>419</v>
      </c>
      <c r="C208" s="3" t="s">
        <v>341</v>
      </c>
      <c r="D208" s="9" t="s">
        <v>420</v>
      </c>
      <c r="E208" s="10">
        <f t="shared" si="45"/>
        <v>16474.716828962621</v>
      </c>
      <c r="F208" s="11">
        <f t="shared" si="46"/>
        <v>9.2280528068756017E-5</v>
      </c>
      <c r="G208" s="10">
        <f t="shared" si="53"/>
        <v>4263.8673732594816</v>
      </c>
      <c r="H208" s="11">
        <f t="shared" si="47"/>
        <v>2.3883380631331963E-5</v>
      </c>
      <c r="I208" s="11">
        <v>8.2192971707268606E-5</v>
      </c>
      <c r="J208" s="12">
        <f t="shared" si="54"/>
        <v>1.0087556361487412E-5</v>
      </c>
      <c r="K208" s="39">
        <f t="shared" si="55"/>
        <v>9.0700000000000003E-2</v>
      </c>
      <c r="L208" s="39">
        <f t="shared" si="56"/>
        <v>1E-3</v>
      </c>
      <c r="M208" s="39">
        <f t="shared" si="57"/>
        <v>9.1700000000000004E-2</v>
      </c>
      <c r="N208" s="10">
        <f t="shared" si="58"/>
        <v>163.49121132661429</v>
      </c>
      <c r="O208" s="13">
        <f t="shared" si="48"/>
        <v>9.157702358378292E-7</v>
      </c>
      <c r="P208" s="41">
        <f t="shared" si="59"/>
        <v>4100.376161932867</v>
      </c>
      <c r="Q208" s="42">
        <f t="shared" si="49"/>
        <v>2.2967610395494131E-5</v>
      </c>
      <c r="R208" s="10">
        <v>180804.4</v>
      </c>
      <c r="S208" s="10">
        <v>0</v>
      </c>
      <c r="T208" s="10">
        <v>0</v>
      </c>
      <c r="U208" s="10"/>
      <c r="V208" s="10">
        <v>16398.87</v>
      </c>
      <c r="W208" s="10">
        <v>180.87</v>
      </c>
      <c r="X208" s="10">
        <f t="shared" si="50"/>
        <v>16474.716828962621</v>
      </c>
      <c r="Y208" s="10">
        <f t="shared" si="51"/>
        <v>163.49121132661429</v>
      </c>
      <c r="Z208" s="10">
        <f t="shared" si="52"/>
        <v>4100.376161932867</v>
      </c>
      <c r="AA208" s="10"/>
      <c r="AB208" s="10"/>
      <c r="AC208" s="10"/>
      <c r="AD208" s="10"/>
      <c r="AE208" s="10"/>
      <c r="AF208" s="10"/>
      <c r="AG208" s="10"/>
      <c r="AH208" s="10"/>
      <c r="AI208" s="10"/>
    </row>
    <row r="209" spans="1:35" x14ac:dyDescent="0.4">
      <c r="A209" s="3">
        <v>6702</v>
      </c>
      <c r="B209" s="3" t="s">
        <v>421</v>
      </c>
      <c r="C209" s="3" t="s">
        <v>341</v>
      </c>
      <c r="D209" s="9" t="s">
        <v>422</v>
      </c>
      <c r="E209" s="10">
        <f t="shared" si="45"/>
        <v>5899.7012334847559</v>
      </c>
      <c r="F209" s="11">
        <f t="shared" si="46"/>
        <v>3.3046246009931937E-5</v>
      </c>
      <c r="G209" s="10">
        <f t="shared" si="53"/>
        <v>1526.9084441355544</v>
      </c>
      <c r="H209" s="11">
        <f t="shared" si="47"/>
        <v>8.5527368391401998E-6</v>
      </c>
      <c r="I209" s="11">
        <v>3.0494508918690585E-5</v>
      </c>
      <c r="J209" s="12">
        <f t="shared" si="54"/>
        <v>2.5517370912413515E-6</v>
      </c>
      <c r="K209" s="39">
        <f t="shared" si="55"/>
        <v>9.0700000000000003E-2</v>
      </c>
      <c r="L209" s="39">
        <f t="shared" si="56"/>
        <v>1E-3</v>
      </c>
      <c r="M209" s="39">
        <f t="shared" si="57"/>
        <v>9.1700000000000004E-2</v>
      </c>
      <c r="N209" s="10">
        <f t="shared" si="58"/>
        <v>58.537573093998674</v>
      </c>
      <c r="O209" s="13">
        <f t="shared" si="48"/>
        <v>3.2788898365045505E-7</v>
      </c>
      <c r="P209" s="41">
        <f t="shared" si="59"/>
        <v>1468.3708710415558</v>
      </c>
      <c r="Q209" s="42">
        <f t="shared" si="49"/>
        <v>8.2248478554897444E-6</v>
      </c>
      <c r="R209" s="10">
        <v>42730.26</v>
      </c>
      <c r="S209" s="10">
        <v>0</v>
      </c>
      <c r="T209" s="10">
        <v>0</v>
      </c>
      <c r="U209" s="10"/>
      <c r="V209" s="10">
        <v>5872.54</v>
      </c>
      <c r="W209" s="10">
        <v>64.760000000000005</v>
      </c>
      <c r="X209" s="10">
        <f t="shared" si="50"/>
        <v>5899.7012334847559</v>
      </c>
      <c r="Y209" s="10">
        <f t="shared" si="51"/>
        <v>58.537573093998674</v>
      </c>
      <c r="Z209" s="10">
        <f t="shared" si="52"/>
        <v>1468.3708710415558</v>
      </c>
      <c r="AA209" s="10"/>
      <c r="AB209" s="10"/>
      <c r="AC209" s="10"/>
      <c r="AD209" s="10"/>
      <c r="AE209" s="10"/>
      <c r="AF209" s="10"/>
      <c r="AG209" s="10"/>
      <c r="AH209" s="10"/>
      <c r="AI209" s="10"/>
    </row>
    <row r="210" spans="1:35" x14ac:dyDescent="0.4">
      <c r="A210" s="3">
        <v>6718</v>
      </c>
      <c r="B210" s="3" t="s">
        <v>423</v>
      </c>
      <c r="C210" s="3" t="s">
        <v>341</v>
      </c>
      <c r="D210" s="9" t="s">
        <v>424</v>
      </c>
      <c r="E210" s="10">
        <f t="shared" si="45"/>
        <v>18091.01800809538</v>
      </c>
      <c r="F210" s="11">
        <f t="shared" si="46"/>
        <v>1.013339842147404E-4</v>
      </c>
      <c r="G210" s="10">
        <f t="shared" si="53"/>
        <v>4682.2095731439649</v>
      </c>
      <c r="H210" s="11">
        <f t="shared" si="47"/>
        <v>2.6226658486701089E-5</v>
      </c>
      <c r="I210" s="11">
        <v>1.0585786911429948E-4</v>
      </c>
      <c r="J210" s="12">
        <f t="shared" si="54"/>
        <v>-4.5238848995590752E-6</v>
      </c>
      <c r="K210" s="39">
        <f t="shared" si="55"/>
        <v>9.0700000000000003E-2</v>
      </c>
      <c r="L210" s="39">
        <f t="shared" si="56"/>
        <v>1E-3</v>
      </c>
      <c r="M210" s="39">
        <f t="shared" si="57"/>
        <v>9.1700000000000004E-2</v>
      </c>
      <c r="N210" s="10">
        <f t="shared" si="58"/>
        <v>179.55379121976367</v>
      </c>
      <c r="O210" s="13">
        <f t="shared" si="48"/>
        <v>1.0057422438592709E-6</v>
      </c>
      <c r="P210" s="41">
        <f t="shared" si="59"/>
        <v>4502.6557819242016</v>
      </c>
      <c r="Q210" s="42">
        <f t="shared" si="49"/>
        <v>2.522091624284182E-5</v>
      </c>
      <c r="R210" s="10">
        <v>198542.02</v>
      </c>
      <c r="S210" s="10">
        <v>0</v>
      </c>
      <c r="T210" s="10">
        <v>0</v>
      </c>
      <c r="U210" s="10"/>
      <c r="V210" s="10">
        <v>18007.73</v>
      </c>
      <c r="W210" s="10">
        <v>198.64</v>
      </c>
      <c r="X210" s="10">
        <f t="shared" si="50"/>
        <v>18091.01800809538</v>
      </c>
      <c r="Y210" s="10">
        <f t="shared" si="51"/>
        <v>179.55379121976367</v>
      </c>
      <c r="Z210" s="10">
        <f t="shared" si="52"/>
        <v>4502.6557819242016</v>
      </c>
      <c r="AA210" s="10"/>
      <c r="AB210" s="10"/>
      <c r="AC210" s="10"/>
      <c r="AD210" s="10"/>
      <c r="AE210" s="10"/>
      <c r="AF210" s="10"/>
      <c r="AG210" s="10"/>
      <c r="AH210" s="10"/>
      <c r="AI210" s="10"/>
    </row>
    <row r="211" spans="1:35" x14ac:dyDescent="0.4">
      <c r="A211" s="3">
        <v>6691</v>
      </c>
      <c r="B211" s="3" t="s">
        <v>425</v>
      </c>
      <c r="C211" s="3" t="s">
        <v>341</v>
      </c>
      <c r="D211" s="9" t="s">
        <v>426</v>
      </c>
      <c r="E211" s="10">
        <f t="shared" si="45"/>
        <v>12156.617022781847</v>
      </c>
      <c r="F211" s="11">
        <f t="shared" si="46"/>
        <v>6.8093373017481852E-5</v>
      </c>
      <c r="G211" s="10">
        <f t="shared" si="53"/>
        <v>3180.2090489566608</v>
      </c>
      <c r="H211" s="11">
        <f t="shared" si="47"/>
        <v>1.781343943289108E-5</v>
      </c>
      <c r="I211" s="11">
        <v>6.0829276272045276E-5</v>
      </c>
      <c r="J211" s="12">
        <f t="shared" si="54"/>
        <v>7.264096745436576E-6</v>
      </c>
      <c r="K211" s="39">
        <f t="shared" si="55"/>
        <v>9.0700000000000003E-2</v>
      </c>
      <c r="L211" s="39">
        <f t="shared" si="56"/>
        <v>1E-3</v>
      </c>
      <c r="M211" s="39">
        <f t="shared" si="57"/>
        <v>9.1700000000000004E-2</v>
      </c>
      <c r="N211" s="10">
        <f t="shared" si="58"/>
        <v>154.56052537589304</v>
      </c>
      <c r="O211" s="13">
        <f t="shared" si="48"/>
        <v>8.657464069547763E-7</v>
      </c>
      <c r="P211" s="41">
        <f t="shared" si="59"/>
        <v>3025.6485235807677</v>
      </c>
      <c r="Q211" s="42">
        <f t="shared" si="49"/>
        <v>1.6947693025936303E-5</v>
      </c>
      <c r="R211" s="10">
        <v>133414.56</v>
      </c>
      <c r="S211" s="10">
        <v>37624.910000000003</v>
      </c>
      <c r="T211" s="10">
        <v>0</v>
      </c>
      <c r="U211" s="10"/>
      <c r="V211" s="10">
        <v>12100.65</v>
      </c>
      <c r="W211" s="10">
        <v>170.99</v>
      </c>
      <c r="X211" s="10">
        <f t="shared" si="50"/>
        <v>12156.617022781847</v>
      </c>
      <c r="Y211" s="10">
        <f t="shared" si="51"/>
        <v>154.56052537589304</v>
      </c>
      <c r="Z211" s="10">
        <f t="shared" si="52"/>
        <v>3025.6485235807677</v>
      </c>
      <c r="AA211" s="10"/>
      <c r="AB211" s="10"/>
      <c r="AC211" s="10"/>
      <c r="AD211" s="10"/>
      <c r="AE211" s="10"/>
      <c r="AF211" s="10"/>
      <c r="AG211" s="10"/>
      <c r="AH211" s="10"/>
      <c r="AI211" s="10"/>
    </row>
    <row r="212" spans="1:35" x14ac:dyDescent="0.4">
      <c r="A212" s="3">
        <v>7276</v>
      </c>
      <c r="B212" s="3" t="s">
        <v>427</v>
      </c>
      <c r="C212" s="3" t="s">
        <v>341</v>
      </c>
      <c r="D212" s="9" t="s">
        <v>428</v>
      </c>
      <c r="E212" s="10">
        <f t="shared" si="45"/>
        <v>182777.15532135803</v>
      </c>
      <c r="F212" s="11">
        <f t="shared" si="46"/>
        <v>1.0237974095134736E-3</v>
      </c>
      <c r="G212" s="10">
        <f t="shared" si="53"/>
        <v>47797.034758648755</v>
      </c>
      <c r="H212" s="11">
        <f t="shared" si="47"/>
        <v>2.6772755206904087E-4</v>
      </c>
      <c r="I212" s="11">
        <v>9.8678379201897165E-4</v>
      </c>
      <c r="J212" s="12">
        <f t="shared" si="54"/>
        <v>3.7013617494501948E-5</v>
      </c>
      <c r="K212" s="39">
        <f t="shared" si="55"/>
        <v>9.0700000000000003E-2</v>
      </c>
      <c r="L212" s="39">
        <f t="shared" si="56"/>
        <v>1E-3</v>
      </c>
      <c r="M212" s="39">
        <f t="shared" si="57"/>
        <v>9.1700000000000004E-2</v>
      </c>
      <c r="N212" s="10">
        <f t="shared" si="58"/>
        <v>2305.8072974245238</v>
      </c>
      <c r="O212" s="13">
        <f t="shared" si="48"/>
        <v>1.2915615924703248E-5</v>
      </c>
      <c r="P212" s="41">
        <f t="shared" si="59"/>
        <v>45491.227461224233</v>
      </c>
      <c r="Q212" s="42">
        <f t="shared" si="49"/>
        <v>2.5481193614433758E-4</v>
      </c>
      <c r="R212" s="10">
        <v>2005907.51</v>
      </c>
      <c r="S212" s="10">
        <v>544551.87</v>
      </c>
      <c r="T212" s="10">
        <v>0</v>
      </c>
      <c r="U212" s="10"/>
      <c r="V212" s="10">
        <v>181935.68</v>
      </c>
      <c r="W212" s="10">
        <v>2550.91</v>
      </c>
      <c r="X212" s="10">
        <f t="shared" si="50"/>
        <v>182777.15532135803</v>
      </c>
      <c r="Y212" s="10">
        <f t="shared" si="51"/>
        <v>2305.8072974245238</v>
      </c>
      <c r="Z212" s="10">
        <f t="shared" si="52"/>
        <v>45491.227461224233</v>
      </c>
      <c r="AA212" s="10"/>
      <c r="AB212" s="10"/>
      <c r="AC212" s="10"/>
      <c r="AD212" s="10"/>
      <c r="AE212" s="10"/>
      <c r="AF212" s="10"/>
      <c r="AG212" s="10"/>
      <c r="AH212" s="10"/>
      <c r="AI212" s="10"/>
    </row>
    <row r="213" spans="1:35" x14ac:dyDescent="0.4">
      <c r="A213" s="3">
        <v>6373</v>
      </c>
      <c r="B213" s="3" t="s">
        <v>429</v>
      </c>
      <c r="C213" s="3" t="s">
        <v>341</v>
      </c>
      <c r="D213" s="9" t="s">
        <v>430</v>
      </c>
      <c r="E213" s="10">
        <f t="shared" si="45"/>
        <v>2410.6281269746441</v>
      </c>
      <c r="F213" s="11">
        <f t="shared" si="46"/>
        <v>1.3502753270001053E-5</v>
      </c>
      <c r="G213" s="10">
        <f t="shared" si="53"/>
        <v>623.80609205851363</v>
      </c>
      <c r="H213" s="11">
        <f t="shared" si="47"/>
        <v>3.4941514434085376E-6</v>
      </c>
      <c r="I213" s="11">
        <v>1.3619287631985439E-5</v>
      </c>
      <c r="J213" s="12">
        <f t="shared" si="54"/>
        <v>-1.1653436198438621E-7</v>
      </c>
      <c r="K213" s="39">
        <f t="shared" si="55"/>
        <v>9.0700000000000003E-2</v>
      </c>
      <c r="L213" s="39">
        <f t="shared" si="56"/>
        <v>1E-3</v>
      </c>
      <c r="M213" s="39">
        <f t="shared" si="57"/>
        <v>9.1700000000000004E-2</v>
      </c>
      <c r="N213" s="10">
        <f t="shared" si="58"/>
        <v>23.827214743017375</v>
      </c>
      <c r="O213" s="13">
        <f t="shared" si="48"/>
        <v>1.3346438556247678E-7</v>
      </c>
      <c r="P213" s="41">
        <f t="shared" si="59"/>
        <v>599.97887731549622</v>
      </c>
      <c r="Q213" s="42">
        <f t="shared" si="49"/>
        <v>3.3606870578460608E-6</v>
      </c>
      <c r="R213" s="10">
        <v>14616</v>
      </c>
      <c r="S213" s="10">
        <v>0</v>
      </c>
      <c r="T213" s="10">
        <v>0</v>
      </c>
      <c r="U213" s="10"/>
      <c r="V213" s="10">
        <v>2399.5299999999997</v>
      </c>
      <c r="W213" s="10">
        <v>26.36</v>
      </c>
      <c r="X213" s="10">
        <f t="shared" si="50"/>
        <v>2410.6281269746441</v>
      </c>
      <c r="Y213" s="10">
        <f t="shared" si="51"/>
        <v>23.827214743017375</v>
      </c>
      <c r="Z213" s="10">
        <f t="shared" si="52"/>
        <v>599.97887731549622</v>
      </c>
      <c r="AA213" s="10"/>
      <c r="AB213" s="10"/>
      <c r="AC213" s="10"/>
      <c r="AD213" s="10"/>
      <c r="AE213" s="10"/>
      <c r="AF213" s="10"/>
      <c r="AG213" s="10"/>
      <c r="AH213" s="10"/>
      <c r="AI213" s="10"/>
    </row>
    <row r="214" spans="1:35" x14ac:dyDescent="0.4">
      <c r="A214" s="3">
        <v>6717</v>
      </c>
      <c r="B214" s="3" t="s">
        <v>431</v>
      </c>
      <c r="C214" s="3" t="s">
        <v>341</v>
      </c>
      <c r="D214" s="9" t="s">
        <v>432</v>
      </c>
      <c r="E214" s="10">
        <f t="shared" si="45"/>
        <v>6102.4848150319067</v>
      </c>
      <c r="F214" s="11">
        <f t="shared" si="46"/>
        <v>3.4182106260710103E-5</v>
      </c>
      <c r="G214" s="10">
        <f t="shared" si="53"/>
        <v>1579.4128615166717</v>
      </c>
      <c r="H214" s="11">
        <f t="shared" si="47"/>
        <v>8.8468320525616595E-6</v>
      </c>
      <c r="I214" s="11">
        <v>3.1867123097408221E-5</v>
      </c>
      <c r="J214" s="12">
        <f t="shared" si="54"/>
        <v>2.3149831633018816E-6</v>
      </c>
      <c r="K214" s="39">
        <f t="shared" si="55"/>
        <v>9.0700000000000003E-2</v>
      </c>
      <c r="L214" s="39">
        <f t="shared" si="56"/>
        <v>1E-3</v>
      </c>
      <c r="M214" s="39">
        <f t="shared" si="57"/>
        <v>9.1700000000000004E-2</v>
      </c>
      <c r="N214" s="10">
        <f t="shared" si="58"/>
        <v>60.571383153626485</v>
      </c>
      <c r="O214" s="13">
        <f t="shared" si="48"/>
        <v>3.3928104994467255E-7</v>
      </c>
      <c r="P214" s="41">
        <f t="shared" si="59"/>
        <v>1518.8414783630451</v>
      </c>
      <c r="Q214" s="42">
        <f t="shared" si="49"/>
        <v>8.5075510026169852E-6</v>
      </c>
      <c r="R214" s="10">
        <v>66972.5</v>
      </c>
      <c r="S214" s="10">
        <v>0</v>
      </c>
      <c r="T214" s="10">
        <v>0</v>
      </c>
      <c r="U214" s="10"/>
      <c r="V214" s="10">
        <v>6074.39</v>
      </c>
      <c r="W214" s="10">
        <v>67.010000000000005</v>
      </c>
      <c r="X214" s="10">
        <f t="shared" si="50"/>
        <v>6102.4848150319067</v>
      </c>
      <c r="Y214" s="10">
        <f t="shared" si="51"/>
        <v>60.571383153626485</v>
      </c>
      <c r="Z214" s="10">
        <f t="shared" si="52"/>
        <v>1518.8414783630451</v>
      </c>
      <c r="AA214" s="10"/>
      <c r="AB214" s="10"/>
      <c r="AC214" s="10"/>
      <c r="AD214" s="10"/>
      <c r="AE214" s="10"/>
      <c r="AF214" s="10"/>
      <c r="AG214" s="10"/>
      <c r="AH214" s="10"/>
      <c r="AI214" s="10"/>
    </row>
    <row r="215" spans="1:35" x14ac:dyDescent="0.4">
      <c r="A215" s="3">
        <v>11990</v>
      </c>
      <c r="B215" s="3"/>
      <c r="C215" s="3" t="s">
        <v>341</v>
      </c>
      <c r="D215" s="9" t="s">
        <v>433</v>
      </c>
      <c r="E215" s="10">
        <f t="shared" si="45"/>
        <v>85717.328180693497</v>
      </c>
      <c r="F215" s="11">
        <f t="shared" si="46"/>
        <v>4.8013209521461238E-4</v>
      </c>
      <c r="G215" s="10">
        <f t="shared" si="53"/>
        <v>22237.104620428785</v>
      </c>
      <c r="H215" s="11">
        <f t="shared" si="47"/>
        <v>1.2455763448909952E-4</v>
      </c>
      <c r="I215" s="11">
        <v>4.8736192175178125E-4</v>
      </c>
      <c r="J215" s="12">
        <f t="shared" si="54"/>
        <v>-7.2298265371688753E-6</v>
      </c>
      <c r="K215" s="39">
        <f t="shared" si="55"/>
        <v>9.0700000000000003E-2</v>
      </c>
      <c r="L215" s="39">
        <f t="shared" si="56"/>
        <v>1E-3</v>
      </c>
      <c r="M215" s="39">
        <f t="shared" si="57"/>
        <v>9.1700000000000004E-2</v>
      </c>
      <c r="N215" s="10">
        <f t="shared" si="58"/>
        <v>903.00262731892735</v>
      </c>
      <c r="O215" s="13">
        <f t="shared" si="48"/>
        <v>5.0580268032268088E-6</v>
      </c>
      <c r="P215" s="41">
        <f t="shared" si="59"/>
        <v>21334.101993109856</v>
      </c>
      <c r="Q215" s="42">
        <f t="shared" si="49"/>
        <v>1.1949960768587269E-4</v>
      </c>
      <c r="R215" s="10">
        <v>940711.68</v>
      </c>
      <c r="S215" s="10">
        <v>58614.93</v>
      </c>
      <c r="T215" s="10">
        <v>0</v>
      </c>
      <c r="U215" s="10"/>
      <c r="V215" s="10">
        <v>85322.7</v>
      </c>
      <c r="W215" s="10">
        <v>998.99</v>
      </c>
      <c r="X215" s="10">
        <f t="shared" si="50"/>
        <v>85717.328180693497</v>
      </c>
      <c r="Y215" s="10">
        <f t="shared" si="51"/>
        <v>903.00262731892735</v>
      </c>
      <c r="Z215" s="10">
        <f t="shared" si="52"/>
        <v>21334.101993109856</v>
      </c>
      <c r="AA215" s="10"/>
      <c r="AB215" s="10"/>
      <c r="AC215" s="10"/>
      <c r="AD215" s="10"/>
      <c r="AE215" s="10"/>
      <c r="AF215" s="10"/>
      <c r="AG215" s="10"/>
      <c r="AH215" s="10"/>
      <c r="AI215" s="10"/>
    </row>
    <row r="216" spans="1:35" x14ac:dyDescent="0.4">
      <c r="A216" s="3">
        <v>6660</v>
      </c>
      <c r="B216" s="3" t="s">
        <v>434</v>
      </c>
      <c r="C216" s="3" t="s">
        <v>341</v>
      </c>
      <c r="D216" s="9" t="s">
        <v>435</v>
      </c>
      <c r="E216" s="10">
        <f t="shared" si="45"/>
        <v>59130.868586546065</v>
      </c>
      <c r="F216" s="11">
        <f t="shared" si="46"/>
        <v>3.3121223478256774E-4</v>
      </c>
      <c r="G216" s="10">
        <f t="shared" si="53"/>
        <v>15670.519413743499</v>
      </c>
      <c r="H216" s="11">
        <f t="shared" si="47"/>
        <v>8.7775943078409805E-5</v>
      </c>
      <c r="I216" s="11">
        <v>3.1422125310369675E-4</v>
      </c>
      <c r="J216" s="12">
        <f t="shared" si="54"/>
        <v>1.699098167887099E-5</v>
      </c>
      <c r="K216" s="39">
        <f t="shared" si="55"/>
        <v>9.0700000000000003E-2</v>
      </c>
      <c r="L216" s="39">
        <f t="shared" si="56"/>
        <v>1E-3</v>
      </c>
      <c r="M216" s="39">
        <f t="shared" si="57"/>
        <v>9.1700000000000004E-2</v>
      </c>
      <c r="N216" s="10">
        <f t="shared" si="58"/>
        <v>953.49535173262041</v>
      </c>
      <c r="O216" s="13">
        <f t="shared" si="48"/>
        <v>5.3408538357579144E-6</v>
      </c>
      <c r="P216" s="41">
        <f t="shared" si="59"/>
        <v>14717.024062010878</v>
      </c>
      <c r="Q216" s="42">
        <f t="shared" si="49"/>
        <v>8.2435089242651889E-5</v>
      </c>
      <c r="R216" s="10">
        <v>648938.38</v>
      </c>
      <c r="S216" s="10">
        <v>406103.61</v>
      </c>
      <c r="T216" s="10">
        <v>0</v>
      </c>
      <c r="U216" s="10"/>
      <c r="V216" s="10">
        <v>58858.64</v>
      </c>
      <c r="W216" s="10">
        <v>1054.8499999999999</v>
      </c>
      <c r="X216" s="10">
        <f t="shared" si="50"/>
        <v>59130.868586546065</v>
      </c>
      <c r="Y216" s="10">
        <f t="shared" si="51"/>
        <v>953.49535173262041</v>
      </c>
      <c r="Z216" s="10">
        <f t="shared" si="52"/>
        <v>14717.024062010878</v>
      </c>
      <c r="AA216" s="10"/>
      <c r="AB216" s="10"/>
      <c r="AC216" s="10"/>
      <c r="AD216" s="10"/>
      <c r="AE216" s="10"/>
      <c r="AF216" s="10"/>
      <c r="AG216" s="10"/>
      <c r="AH216" s="10"/>
      <c r="AI216" s="10"/>
    </row>
    <row r="217" spans="1:35" x14ac:dyDescent="0.4">
      <c r="A217" s="3">
        <v>6641</v>
      </c>
      <c r="B217" s="3" t="s">
        <v>436</v>
      </c>
      <c r="C217" s="3" t="s">
        <v>341</v>
      </c>
      <c r="D217" s="9" t="s">
        <v>437</v>
      </c>
      <c r="E217" s="10">
        <f t="shared" si="45"/>
        <v>91876.534130301356</v>
      </c>
      <c r="F217" s="11">
        <f t="shared" si="46"/>
        <v>5.1463191596508697E-4</v>
      </c>
      <c r="G217" s="10">
        <f t="shared" si="53"/>
        <v>23778.524016360327</v>
      </c>
      <c r="H217" s="11">
        <f t="shared" si="47"/>
        <v>1.3319165213618414E-4</v>
      </c>
      <c r="I217" s="11">
        <v>5.4745683054985197E-4</v>
      </c>
      <c r="J217" s="12">
        <f t="shared" si="54"/>
        <v>-3.2824914584765E-5</v>
      </c>
      <c r="K217" s="39">
        <f t="shared" si="55"/>
        <v>9.0700000000000003E-2</v>
      </c>
      <c r="L217" s="39">
        <f t="shared" si="56"/>
        <v>1E-3</v>
      </c>
      <c r="M217" s="39">
        <f t="shared" si="57"/>
        <v>9.1700000000000004E-2</v>
      </c>
      <c r="N217" s="10">
        <f t="shared" si="58"/>
        <v>911.46327716697897</v>
      </c>
      <c r="O217" s="13">
        <f t="shared" si="48"/>
        <v>5.1054177990107524E-6</v>
      </c>
      <c r="P217" s="41">
        <f t="shared" si="59"/>
        <v>22867.060739193348</v>
      </c>
      <c r="Q217" s="42">
        <f t="shared" si="49"/>
        <v>1.2808623433717341E-4</v>
      </c>
      <c r="R217" s="10">
        <v>998569.22</v>
      </c>
      <c r="S217" s="10">
        <v>0</v>
      </c>
      <c r="T217" s="10">
        <v>0</v>
      </c>
      <c r="U217" s="10"/>
      <c r="V217" s="10">
        <v>91453.55</v>
      </c>
      <c r="W217" s="10">
        <v>1008.35</v>
      </c>
      <c r="X217" s="10">
        <f t="shared" si="50"/>
        <v>91876.534130301356</v>
      </c>
      <c r="Y217" s="10">
        <f t="shared" si="51"/>
        <v>911.46327716697897</v>
      </c>
      <c r="Z217" s="10">
        <f t="shared" si="52"/>
        <v>22867.060739193348</v>
      </c>
      <c r="AA217" s="10"/>
      <c r="AB217" s="10"/>
      <c r="AC217" s="10"/>
      <c r="AD217" s="10"/>
      <c r="AE217" s="10"/>
      <c r="AF217" s="10"/>
      <c r="AG217" s="10"/>
      <c r="AH217" s="10"/>
      <c r="AI217" s="10"/>
    </row>
    <row r="218" spans="1:35" x14ac:dyDescent="0.4">
      <c r="A218" s="3">
        <v>6417</v>
      </c>
      <c r="B218" s="3" t="s">
        <v>438</v>
      </c>
      <c r="C218" s="3" t="s">
        <v>341</v>
      </c>
      <c r="D218" s="9" t="s">
        <v>439</v>
      </c>
      <c r="E218" s="10">
        <f t="shared" si="45"/>
        <v>4744.4828018718399</v>
      </c>
      <c r="F218" s="11">
        <f t="shared" si="46"/>
        <v>2.6575472156229671E-5</v>
      </c>
      <c r="G218" s="10">
        <f t="shared" si="53"/>
        <v>1227.925608729063</v>
      </c>
      <c r="H218" s="11">
        <f t="shared" si="47"/>
        <v>6.8780316395763959E-6</v>
      </c>
      <c r="I218" s="11">
        <v>2.6485079577029907E-5</v>
      </c>
      <c r="J218" s="12">
        <f t="shared" si="54"/>
        <v>9.039257919976371E-8</v>
      </c>
      <c r="K218" s="39">
        <f t="shared" si="55"/>
        <v>9.0700000000000003E-2</v>
      </c>
      <c r="L218" s="39">
        <f t="shared" si="56"/>
        <v>1E-3</v>
      </c>
      <c r="M218" s="39">
        <f t="shared" si="57"/>
        <v>9.1700000000000004E-2</v>
      </c>
      <c r="N218" s="10">
        <f t="shared" si="58"/>
        <v>47.07592351351839</v>
      </c>
      <c r="O218" s="13">
        <f t="shared" si="48"/>
        <v>2.6368836115682056E-7</v>
      </c>
      <c r="P218" s="41">
        <f t="shared" si="59"/>
        <v>1180.8496852155447</v>
      </c>
      <c r="Q218" s="42">
        <f t="shared" si="49"/>
        <v>6.6143432784195761E-6</v>
      </c>
      <c r="R218" s="10">
        <v>52068.4</v>
      </c>
      <c r="S218" s="10">
        <v>0</v>
      </c>
      <c r="T218" s="10">
        <v>0</v>
      </c>
      <c r="U218" s="10"/>
      <c r="V218" s="10">
        <v>4722.6400000000003</v>
      </c>
      <c r="W218" s="10">
        <v>52.08</v>
      </c>
      <c r="X218" s="10">
        <f t="shared" si="50"/>
        <v>4744.4828018718399</v>
      </c>
      <c r="Y218" s="10">
        <f t="shared" si="51"/>
        <v>47.07592351351839</v>
      </c>
      <c r="Z218" s="10">
        <f t="shared" si="52"/>
        <v>1180.8496852155447</v>
      </c>
      <c r="AA218" s="10"/>
      <c r="AB218" s="10"/>
      <c r="AC218" s="10"/>
      <c r="AD218" s="10"/>
      <c r="AE218" s="10"/>
      <c r="AF218" s="10"/>
      <c r="AG218" s="10"/>
      <c r="AH218" s="10"/>
      <c r="AI218" s="10"/>
    </row>
    <row r="219" spans="1:35" x14ac:dyDescent="0.4">
      <c r="A219" s="3">
        <v>6663</v>
      </c>
      <c r="B219" s="3" t="s">
        <v>440</v>
      </c>
      <c r="C219" s="3" t="s">
        <v>341</v>
      </c>
      <c r="D219" s="9" t="s">
        <v>441</v>
      </c>
      <c r="E219" s="10">
        <f t="shared" si="45"/>
        <v>114712.3061890524</v>
      </c>
      <c r="F219" s="11">
        <f t="shared" si="46"/>
        <v>6.4254289169334055E-4</v>
      </c>
      <c r="G219" s="10">
        <f t="shared" si="53"/>
        <v>29941.497662444286</v>
      </c>
      <c r="H219" s="11">
        <f t="shared" si="47"/>
        <v>1.6771257704426137E-4</v>
      </c>
      <c r="I219" s="11">
        <v>5.6132040764774523E-4</v>
      </c>
      <c r="J219" s="12">
        <f t="shared" si="54"/>
        <v>8.1222484045595316E-5</v>
      </c>
      <c r="K219" s="39">
        <f t="shared" si="55"/>
        <v>9.0700000000000003E-2</v>
      </c>
      <c r="L219" s="39">
        <f t="shared" si="56"/>
        <v>1E-3</v>
      </c>
      <c r="M219" s="39">
        <f t="shared" si="57"/>
        <v>9.1700000000000004E-2</v>
      </c>
      <c r="N219" s="10">
        <f t="shared" si="58"/>
        <v>1390.8639452666259</v>
      </c>
      <c r="O219" s="13">
        <f t="shared" si="48"/>
        <v>7.7907050344779443E-6</v>
      </c>
      <c r="P219" s="41">
        <f t="shared" si="59"/>
        <v>28550.633717177661</v>
      </c>
      <c r="Q219" s="42">
        <f t="shared" si="49"/>
        <v>1.5992187200978341E-4</v>
      </c>
      <c r="R219" s="10">
        <v>1258920.1299999999</v>
      </c>
      <c r="S219" s="10">
        <v>280039.74</v>
      </c>
      <c r="T219" s="10">
        <v>0</v>
      </c>
      <c r="U219" s="10"/>
      <c r="V219" s="10">
        <v>114184.19</v>
      </c>
      <c r="W219" s="10">
        <v>1538.71</v>
      </c>
      <c r="X219" s="10">
        <f t="shared" si="50"/>
        <v>114712.3061890524</v>
      </c>
      <c r="Y219" s="10">
        <f t="shared" si="51"/>
        <v>1390.8639452666259</v>
      </c>
      <c r="Z219" s="10">
        <f t="shared" si="52"/>
        <v>28550.633717177661</v>
      </c>
      <c r="AA219" s="10"/>
      <c r="AB219" s="10"/>
      <c r="AC219" s="10"/>
      <c r="AD219" s="10"/>
      <c r="AE219" s="10"/>
      <c r="AF219" s="10"/>
      <c r="AG219" s="10"/>
      <c r="AH219" s="10"/>
      <c r="AI219" s="10"/>
    </row>
    <row r="220" spans="1:35" x14ac:dyDescent="0.4">
      <c r="A220" s="3">
        <v>6632</v>
      </c>
      <c r="B220" s="3" t="s">
        <v>442</v>
      </c>
      <c r="C220" s="3" t="s">
        <v>341</v>
      </c>
      <c r="D220" s="9" t="s">
        <v>443</v>
      </c>
      <c r="E220" s="10">
        <f t="shared" si="45"/>
        <v>113354.5452859224</v>
      </c>
      <c r="F220" s="11">
        <f t="shared" si="46"/>
        <v>6.3493760812866778E-4</v>
      </c>
      <c r="G220" s="10">
        <f t="shared" si="53"/>
        <v>29747.098634211205</v>
      </c>
      <c r="H220" s="11">
        <f t="shared" si="47"/>
        <v>1.6662368154653331E-4</v>
      </c>
      <c r="I220" s="11">
        <v>6.6916599190818547E-4</v>
      </c>
      <c r="J220" s="12">
        <f t="shared" si="54"/>
        <v>-3.4228383779517685E-5</v>
      </c>
      <c r="K220" s="39">
        <f t="shared" si="55"/>
        <v>9.0700000000000003E-2</v>
      </c>
      <c r="L220" s="39">
        <f t="shared" si="56"/>
        <v>1E-3</v>
      </c>
      <c r="M220" s="39">
        <f t="shared" si="57"/>
        <v>9.1700000000000004E-2</v>
      </c>
      <c r="N220" s="10">
        <f t="shared" si="58"/>
        <v>1534.3967005414261</v>
      </c>
      <c r="O220" s="13">
        <f t="shared" si="48"/>
        <v>8.5946811264151872E-6</v>
      </c>
      <c r="P220" s="41">
        <f t="shared" si="59"/>
        <v>28212.701933669778</v>
      </c>
      <c r="Q220" s="42">
        <f t="shared" si="49"/>
        <v>1.5802900042011814E-4</v>
      </c>
      <c r="R220" s="10">
        <v>1244014.8500000001</v>
      </c>
      <c r="S220" s="10">
        <v>453523.47</v>
      </c>
      <c r="T220" s="10">
        <v>0</v>
      </c>
      <c r="U220" s="10"/>
      <c r="V220" s="10">
        <v>112832.68</v>
      </c>
      <c r="W220" s="10">
        <v>1697.5</v>
      </c>
      <c r="X220" s="10">
        <f t="shared" si="50"/>
        <v>113354.5452859224</v>
      </c>
      <c r="Y220" s="10">
        <f t="shared" si="51"/>
        <v>1534.3967005414261</v>
      </c>
      <c r="Z220" s="10">
        <f t="shared" si="52"/>
        <v>28212.701933669778</v>
      </c>
      <c r="AA220" s="10"/>
      <c r="AB220" s="10"/>
      <c r="AC220" s="10"/>
      <c r="AD220" s="10"/>
      <c r="AE220" s="10"/>
      <c r="AF220" s="10"/>
      <c r="AG220" s="10"/>
      <c r="AH220" s="10"/>
      <c r="AI220" s="10"/>
    </row>
    <row r="221" spans="1:35" x14ac:dyDescent="0.4">
      <c r="A221" s="3">
        <v>6685</v>
      </c>
      <c r="B221" s="3" t="s">
        <v>444</v>
      </c>
      <c r="C221" s="3" t="s">
        <v>341</v>
      </c>
      <c r="D221" s="9" t="s">
        <v>445</v>
      </c>
      <c r="E221" s="10">
        <f t="shared" si="45"/>
        <v>39045.629519672613</v>
      </c>
      <c r="F221" s="11">
        <f t="shared" si="46"/>
        <v>2.1870793581823769E-4</v>
      </c>
      <c r="G221" s="10">
        <f t="shared" si="53"/>
        <v>10105.419651797461</v>
      </c>
      <c r="H221" s="11">
        <f t="shared" si="47"/>
        <v>5.6603914440875648E-5</v>
      </c>
      <c r="I221" s="11">
        <v>1.390754800249565E-4</v>
      </c>
      <c r="J221" s="12">
        <f t="shared" si="54"/>
        <v>7.9632455793281182E-5</v>
      </c>
      <c r="K221" s="39">
        <f t="shared" si="55"/>
        <v>9.0700000000000003E-2</v>
      </c>
      <c r="L221" s="39">
        <f t="shared" si="56"/>
        <v>1E-3</v>
      </c>
      <c r="M221" s="39">
        <f t="shared" si="57"/>
        <v>9.1700000000000004E-2</v>
      </c>
      <c r="N221" s="10">
        <f t="shared" si="58"/>
        <v>387.39110100208478</v>
      </c>
      <c r="O221" s="13">
        <f t="shared" si="48"/>
        <v>2.169910156316793E-6</v>
      </c>
      <c r="P221" s="41">
        <f t="shared" si="59"/>
        <v>9718.0285507953758</v>
      </c>
      <c r="Q221" s="42">
        <f t="shared" si="49"/>
        <v>5.4434004284558847E-5</v>
      </c>
      <c r="R221" s="10">
        <v>428509.69</v>
      </c>
      <c r="S221" s="10">
        <v>0</v>
      </c>
      <c r="T221" s="10">
        <v>0</v>
      </c>
      <c r="U221" s="10"/>
      <c r="V221" s="10">
        <v>38865.870000000003</v>
      </c>
      <c r="W221" s="10">
        <v>428.57</v>
      </c>
      <c r="X221" s="10">
        <f t="shared" si="50"/>
        <v>39045.629519672613</v>
      </c>
      <c r="Y221" s="10">
        <f t="shared" si="51"/>
        <v>387.39110100208478</v>
      </c>
      <c r="Z221" s="10">
        <f t="shared" si="52"/>
        <v>9718.0285507953758</v>
      </c>
      <c r="AA221" s="10"/>
      <c r="AB221" s="10"/>
      <c r="AC221" s="10"/>
      <c r="AD221" s="10"/>
      <c r="AE221" s="10"/>
      <c r="AF221" s="10"/>
      <c r="AG221" s="10"/>
      <c r="AH221" s="10"/>
      <c r="AI221" s="10"/>
    </row>
    <row r="222" spans="1:35" x14ac:dyDescent="0.4">
      <c r="A222" s="3">
        <v>6664</v>
      </c>
      <c r="B222" s="3" t="s">
        <v>446</v>
      </c>
      <c r="C222" s="3" t="s">
        <v>341</v>
      </c>
      <c r="D222" s="9" t="s">
        <v>447</v>
      </c>
      <c r="E222" s="10">
        <f t="shared" si="45"/>
        <v>8924.175404536385</v>
      </c>
      <c r="F222" s="11">
        <f t="shared" si="46"/>
        <v>4.9987361085384907E-5</v>
      </c>
      <c r="G222" s="10">
        <f t="shared" si="53"/>
        <v>2309.6768604427944</v>
      </c>
      <c r="H222" s="11">
        <f t="shared" si="47"/>
        <v>1.2937290671676354E-5</v>
      </c>
      <c r="I222" s="11">
        <v>3.9521286510319338E-5</v>
      </c>
      <c r="J222" s="12">
        <f t="shared" si="54"/>
        <v>1.0466074575065569E-5</v>
      </c>
      <c r="K222" s="39">
        <f t="shared" si="55"/>
        <v>9.0700000000000003E-2</v>
      </c>
      <c r="L222" s="39">
        <f t="shared" si="56"/>
        <v>1E-3</v>
      </c>
      <c r="M222" s="39">
        <f t="shared" si="57"/>
        <v>9.1700000000000004E-2</v>
      </c>
      <c r="N222" s="10">
        <f t="shared" si="58"/>
        <v>88.547570418284593</v>
      </c>
      <c r="O222" s="13">
        <f t="shared" si="48"/>
        <v>4.9598525074735301E-7</v>
      </c>
      <c r="P222" s="41">
        <f t="shared" si="59"/>
        <v>2221.1292900245098</v>
      </c>
      <c r="Q222" s="42">
        <f t="shared" si="49"/>
        <v>1.2441305420929002E-5</v>
      </c>
      <c r="R222" s="10">
        <v>97939.4</v>
      </c>
      <c r="S222" s="10">
        <v>0</v>
      </c>
      <c r="T222" s="10">
        <v>0</v>
      </c>
      <c r="U222" s="10"/>
      <c r="V222" s="10">
        <v>8883.09</v>
      </c>
      <c r="W222" s="10">
        <v>97.96</v>
      </c>
      <c r="X222" s="10">
        <f t="shared" si="50"/>
        <v>8924.175404536385</v>
      </c>
      <c r="Y222" s="10">
        <f t="shared" si="51"/>
        <v>88.547570418284593</v>
      </c>
      <c r="Z222" s="10">
        <f t="shared" si="52"/>
        <v>2221.1292900245098</v>
      </c>
      <c r="AA222" s="10"/>
      <c r="AB222" s="10"/>
      <c r="AC222" s="10"/>
      <c r="AD222" s="10"/>
      <c r="AE222" s="10"/>
      <c r="AF222" s="10"/>
      <c r="AG222" s="10"/>
      <c r="AH222" s="10"/>
      <c r="AI222" s="10"/>
    </row>
    <row r="223" spans="1:35" x14ac:dyDescent="0.4">
      <c r="A223" s="3">
        <v>6377</v>
      </c>
      <c r="B223" s="3" t="s">
        <v>448</v>
      </c>
      <c r="C223" s="3" t="s">
        <v>341</v>
      </c>
      <c r="D223" s="9" t="s">
        <v>449</v>
      </c>
      <c r="E223" s="10">
        <f t="shared" si="45"/>
        <v>1510.7753559684643</v>
      </c>
      <c r="F223" s="11">
        <f t="shared" si="46"/>
        <v>8.462369890142229E-6</v>
      </c>
      <c r="G223" s="10">
        <f t="shared" si="53"/>
        <v>391.00232140178667</v>
      </c>
      <c r="H223" s="11">
        <f t="shared" si="47"/>
        <v>2.190137837855532E-6</v>
      </c>
      <c r="I223" s="11">
        <v>5.4216790964620273E-6</v>
      </c>
      <c r="J223" s="12">
        <f t="shared" si="54"/>
        <v>3.0406907936802017E-6</v>
      </c>
      <c r="K223" s="39">
        <f t="shared" si="55"/>
        <v>9.0700000000000003E-2</v>
      </c>
      <c r="L223" s="39">
        <f t="shared" si="56"/>
        <v>1E-3</v>
      </c>
      <c r="M223" s="39">
        <f t="shared" si="57"/>
        <v>9.1700000000000004E-2</v>
      </c>
      <c r="N223" s="10">
        <f t="shared" si="58"/>
        <v>14.986920350501821</v>
      </c>
      <c r="O223" s="13">
        <f t="shared" si="48"/>
        <v>8.3946870736944785E-8</v>
      </c>
      <c r="P223" s="41">
        <f t="shared" si="59"/>
        <v>376.01540105128487</v>
      </c>
      <c r="Q223" s="42">
        <f t="shared" si="49"/>
        <v>2.1061909671185869E-6</v>
      </c>
      <c r="R223" s="10">
        <v>16580</v>
      </c>
      <c r="S223" s="10">
        <v>0</v>
      </c>
      <c r="T223" s="10">
        <v>0</v>
      </c>
      <c r="U223" s="10"/>
      <c r="V223" s="10">
        <v>1503.82</v>
      </c>
      <c r="W223" s="10">
        <v>16.579999999999998</v>
      </c>
      <c r="X223" s="10">
        <f t="shared" si="50"/>
        <v>1510.7753559684643</v>
      </c>
      <c r="Y223" s="10">
        <f t="shared" si="51"/>
        <v>14.986920350501821</v>
      </c>
      <c r="Z223" s="10">
        <f t="shared" si="52"/>
        <v>376.01540105128487</v>
      </c>
      <c r="AA223" s="10"/>
      <c r="AB223" s="10"/>
      <c r="AC223" s="10"/>
      <c r="AD223" s="10"/>
      <c r="AE223" s="10"/>
      <c r="AF223" s="10"/>
      <c r="AG223" s="10"/>
      <c r="AH223" s="10"/>
      <c r="AI223" s="10"/>
    </row>
    <row r="224" spans="1:35" x14ac:dyDescent="0.4">
      <c r="A224" s="3">
        <v>6631</v>
      </c>
      <c r="B224" s="3" t="s">
        <v>450</v>
      </c>
      <c r="C224" s="3" t="s">
        <v>341</v>
      </c>
      <c r="D224" s="9" t="s">
        <v>451</v>
      </c>
      <c r="E224" s="10">
        <f t="shared" si="45"/>
        <v>37051.157304613203</v>
      </c>
      <c r="F224" s="11">
        <f t="shared" si="46"/>
        <v>2.0753621425634829E-4</v>
      </c>
      <c r="G224" s="10">
        <f t="shared" si="53"/>
        <v>9589.1764654387425</v>
      </c>
      <c r="H224" s="11">
        <f t="shared" si="47"/>
        <v>5.3712259649860975E-5</v>
      </c>
      <c r="I224" s="11">
        <v>2.1688611218229723E-4</v>
      </c>
      <c r="J224" s="12">
        <f t="shared" si="54"/>
        <v>-9.3498979259489488E-6</v>
      </c>
      <c r="K224" s="39">
        <f t="shared" si="55"/>
        <v>9.0700000000000003E-2</v>
      </c>
      <c r="L224" s="39">
        <f t="shared" si="56"/>
        <v>1E-3</v>
      </c>
      <c r="M224" s="39">
        <f t="shared" si="57"/>
        <v>9.1700000000000004E-2</v>
      </c>
      <c r="N224" s="10">
        <f t="shared" si="58"/>
        <v>367.55015397593792</v>
      </c>
      <c r="O224" s="13">
        <f t="shared" si="48"/>
        <v>2.0587742206909825E-6</v>
      </c>
      <c r="P224" s="41">
        <f t="shared" si="59"/>
        <v>9221.6263114628055</v>
      </c>
      <c r="Q224" s="42">
        <f t="shared" si="49"/>
        <v>5.1653485429169993E-5</v>
      </c>
      <c r="R224" s="10">
        <v>406621.56</v>
      </c>
      <c r="S224" s="10">
        <v>0</v>
      </c>
      <c r="T224" s="10">
        <v>0</v>
      </c>
      <c r="U224" s="10"/>
      <c r="V224" s="10">
        <v>36880.58</v>
      </c>
      <c r="W224" s="10">
        <v>406.62</v>
      </c>
      <c r="X224" s="10">
        <f t="shared" si="50"/>
        <v>37051.157304613203</v>
      </c>
      <c r="Y224" s="10">
        <f t="shared" si="51"/>
        <v>367.55015397593792</v>
      </c>
      <c r="Z224" s="10">
        <f t="shared" si="52"/>
        <v>9221.6263114628055</v>
      </c>
      <c r="AA224" s="10"/>
      <c r="AB224" s="10"/>
      <c r="AC224" s="10"/>
      <c r="AD224" s="10"/>
      <c r="AE224" s="10"/>
      <c r="AF224" s="10"/>
      <c r="AG224" s="10"/>
      <c r="AH224" s="10"/>
      <c r="AI224" s="10"/>
    </row>
    <row r="225" spans="1:35" x14ac:dyDescent="0.4">
      <c r="A225" s="3">
        <v>6637</v>
      </c>
      <c r="B225" s="3" t="s">
        <v>452</v>
      </c>
      <c r="C225" s="3" t="s">
        <v>341</v>
      </c>
      <c r="D225" s="9" t="s">
        <v>453</v>
      </c>
      <c r="E225" s="10">
        <f t="shared" si="45"/>
        <v>67744.946353647916</v>
      </c>
      <c r="F225" s="11">
        <f t="shared" si="46"/>
        <v>3.7946263285775845E-4</v>
      </c>
      <c r="G225" s="10">
        <f t="shared" si="53"/>
        <v>17607.327511228486</v>
      </c>
      <c r="H225" s="11">
        <f t="shared" si="47"/>
        <v>9.8624668179987871E-5</v>
      </c>
      <c r="I225" s="11">
        <v>4.0911391910736857E-4</v>
      </c>
      <c r="J225" s="12">
        <f t="shared" si="54"/>
        <v>-2.965128624961012E-5</v>
      </c>
      <c r="K225" s="39">
        <f t="shared" si="55"/>
        <v>9.0700000000000003E-2</v>
      </c>
      <c r="L225" s="39">
        <f t="shared" si="56"/>
        <v>1E-3</v>
      </c>
      <c r="M225" s="39">
        <f t="shared" si="57"/>
        <v>9.1700000000000004E-2</v>
      </c>
      <c r="N225" s="10">
        <f t="shared" si="58"/>
        <v>746.35405694848316</v>
      </c>
      <c r="O225" s="13">
        <f t="shared" si="48"/>
        <v>4.1805845415433022E-6</v>
      </c>
      <c r="P225" s="41">
        <f t="shared" si="59"/>
        <v>16860.973454280003</v>
      </c>
      <c r="Q225" s="42">
        <f t="shared" si="49"/>
        <v>9.4444083638444565E-5</v>
      </c>
      <c r="R225" s="10">
        <v>743477.86</v>
      </c>
      <c r="S225" s="10">
        <v>82247.100000000006</v>
      </c>
      <c r="T225" s="10">
        <v>0</v>
      </c>
      <c r="U225" s="10"/>
      <c r="V225" s="10">
        <v>67433.06</v>
      </c>
      <c r="W225" s="10">
        <v>825.69</v>
      </c>
      <c r="X225" s="10">
        <f t="shared" si="50"/>
        <v>67744.946353647916</v>
      </c>
      <c r="Y225" s="10">
        <f t="shared" si="51"/>
        <v>746.35405694848316</v>
      </c>
      <c r="Z225" s="10">
        <f t="shared" si="52"/>
        <v>16860.973454280003</v>
      </c>
      <c r="AA225" s="10"/>
      <c r="AB225" s="10"/>
      <c r="AC225" s="10"/>
      <c r="AD225" s="10"/>
      <c r="AE225" s="10"/>
      <c r="AF225" s="10"/>
      <c r="AG225" s="10"/>
      <c r="AH225" s="10"/>
      <c r="AI225" s="10"/>
    </row>
    <row r="226" spans="1:35" x14ac:dyDescent="0.4">
      <c r="A226" s="3">
        <v>6640</v>
      </c>
      <c r="B226" s="3" t="s">
        <v>454</v>
      </c>
      <c r="C226" s="3" t="s">
        <v>341</v>
      </c>
      <c r="D226" s="9" t="s">
        <v>455</v>
      </c>
      <c r="E226" s="10">
        <f t="shared" si="45"/>
        <v>17233.610648634247</v>
      </c>
      <c r="F226" s="11">
        <f t="shared" si="46"/>
        <v>9.6531352113530974E-5</v>
      </c>
      <c r="G226" s="10">
        <f t="shared" si="53"/>
        <v>4460.2050175132226</v>
      </c>
      <c r="H226" s="11">
        <f t="shared" si="47"/>
        <v>2.4983134980958114E-5</v>
      </c>
      <c r="I226" s="11">
        <v>9.4208187787339528E-5</v>
      </c>
      <c r="J226" s="12">
        <f t="shared" si="54"/>
        <v>2.323164326191446E-6</v>
      </c>
      <c r="K226" s="39">
        <f t="shared" si="55"/>
        <v>9.0700000000000003E-2</v>
      </c>
      <c r="L226" s="39">
        <f t="shared" si="56"/>
        <v>1E-3</v>
      </c>
      <c r="M226" s="39">
        <f t="shared" si="57"/>
        <v>9.1700000000000004E-2</v>
      </c>
      <c r="N226" s="10">
        <f t="shared" si="58"/>
        <v>170.9485148785829</v>
      </c>
      <c r="O226" s="13">
        <f t="shared" si="48"/>
        <v>9.5754114558329315E-7</v>
      </c>
      <c r="P226" s="41">
        <f t="shared" si="59"/>
        <v>4289.2565026346401</v>
      </c>
      <c r="Q226" s="42">
        <f t="shared" si="49"/>
        <v>2.4025593835374823E-5</v>
      </c>
      <c r="R226" s="10">
        <v>189131.47</v>
      </c>
      <c r="S226" s="10">
        <v>0</v>
      </c>
      <c r="T226" s="10">
        <v>0</v>
      </c>
      <c r="U226" s="10"/>
      <c r="V226" s="10">
        <v>17154.27</v>
      </c>
      <c r="W226" s="10">
        <v>189.12</v>
      </c>
      <c r="X226" s="10">
        <f t="shared" si="50"/>
        <v>17233.610648634247</v>
      </c>
      <c r="Y226" s="10">
        <f t="shared" si="51"/>
        <v>170.9485148785829</v>
      </c>
      <c r="Z226" s="10">
        <f t="shared" si="52"/>
        <v>4289.2565026346401</v>
      </c>
      <c r="AA226" s="10"/>
      <c r="AB226" s="10"/>
      <c r="AC226" s="10"/>
      <c r="AD226" s="10"/>
      <c r="AE226" s="10"/>
      <c r="AF226" s="10"/>
      <c r="AG226" s="10"/>
      <c r="AH226" s="10"/>
      <c r="AI226" s="10"/>
    </row>
    <row r="227" spans="1:35" x14ac:dyDescent="0.4">
      <c r="A227" s="3">
        <v>6746</v>
      </c>
      <c r="B227" s="3" t="s">
        <v>456</v>
      </c>
      <c r="C227" s="3" t="s">
        <v>341</v>
      </c>
      <c r="D227" s="9" t="s">
        <v>457</v>
      </c>
      <c r="E227" s="10">
        <f t="shared" si="45"/>
        <v>147176.49586519369</v>
      </c>
      <c r="F227" s="11">
        <f t="shared" si="46"/>
        <v>8.2438593019533934E-4</v>
      </c>
      <c r="G227" s="10">
        <f t="shared" si="53"/>
        <v>38525.691237001614</v>
      </c>
      <c r="H227" s="11">
        <f t="shared" si="47"/>
        <v>2.1579558352798815E-4</v>
      </c>
      <c r="I227" s="11">
        <v>7.1611334238902186E-4</v>
      </c>
      <c r="J227" s="12">
        <f t="shared" si="54"/>
        <v>1.0827258780631748E-4</v>
      </c>
      <c r="K227" s="39">
        <f t="shared" si="55"/>
        <v>9.0700000000000003E-2</v>
      </c>
      <c r="L227" s="39">
        <f t="shared" si="56"/>
        <v>1E-3</v>
      </c>
      <c r="M227" s="39">
        <f t="shared" si="57"/>
        <v>9.1700000000000004E-2</v>
      </c>
      <c r="N227" s="10">
        <f t="shared" si="58"/>
        <v>1895.0770960937323</v>
      </c>
      <c r="O227" s="13">
        <f t="shared" si="48"/>
        <v>1.0614975478734591E-5</v>
      </c>
      <c r="P227" s="41">
        <f t="shared" si="59"/>
        <v>36630.614140907885</v>
      </c>
      <c r="Q227" s="42">
        <f t="shared" si="49"/>
        <v>2.0518060804925356E-4</v>
      </c>
      <c r="R227" s="10">
        <v>1607343.56</v>
      </c>
      <c r="S227" s="10">
        <v>481536.33</v>
      </c>
      <c r="T227" s="10">
        <v>0</v>
      </c>
      <c r="U227" s="10"/>
      <c r="V227" s="10">
        <v>146498.91999999998</v>
      </c>
      <c r="W227" s="10">
        <v>2096.52</v>
      </c>
      <c r="X227" s="10">
        <f t="shared" si="50"/>
        <v>147176.49586519369</v>
      </c>
      <c r="Y227" s="10">
        <f t="shared" si="51"/>
        <v>1895.0770960937323</v>
      </c>
      <c r="Z227" s="10">
        <f t="shared" si="52"/>
        <v>36630.614140907885</v>
      </c>
      <c r="AA227" s="10"/>
      <c r="AB227" s="10"/>
      <c r="AC227" s="10"/>
      <c r="AD227" s="10"/>
      <c r="AE227" s="10"/>
      <c r="AF227" s="10"/>
      <c r="AG227" s="10"/>
      <c r="AH227" s="10"/>
      <c r="AI227" s="10"/>
    </row>
    <row r="228" spans="1:35" x14ac:dyDescent="0.4">
      <c r="A228" s="3">
        <v>6635</v>
      </c>
      <c r="B228" s="3" t="s">
        <v>458</v>
      </c>
      <c r="C228" s="3" t="s">
        <v>341</v>
      </c>
      <c r="D228" s="9" t="s">
        <v>459</v>
      </c>
      <c r="E228" s="10">
        <f t="shared" si="45"/>
        <v>254436.02070076537</v>
      </c>
      <c r="F228" s="11">
        <f t="shared" si="46"/>
        <v>1.4251832425248442E-3</v>
      </c>
      <c r="G228" s="10">
        <f t="shared" si="53"/>
        <v>66016.104953011789</v>
      </c>
      <c r="H228" s="11">
        <f t="shared" si="47"/>
        <v>3.6977880040988531E-4</v>
      </c>
      <c r="I228" s="11">
        <v>1.6373171056065072E-3</v>
      </c>
      <c r="J228" s="12">
        <f t="shared" si="54"/>
        <v>-2.1213386308166298E-4</v>
      </c>
      <c r="K228" s="39">
        <f t="shared" si="55"/>
        <v>9.0700000000000003E-2</v>
      </c>
      <c r="L228" s="39">
        <f t="shared" si="56"/>
        <v>1E-3</v>
      </c>
      <c r="M228" s="39">
        <f t="shared" si="57"/>
        <v>9.1700000000000004E-2</v>
      </c>
      <c r="N228" s="10">
        <f t="shared" si="58"/>
        <v>2689.7725583706133</v>
      </c>
      <c r="O228" s="13">
        <f t="shared" si="48"/>
        <v>1.5066336778240005E-5</v>
      </c>
      <c r="P228" s="41">
        <f t="shared" si="59"/>
        <v>63326.332394641169</v>
      </c>
      <c r="Q228" s="42">
        <f t="shared" si="49"/>
        <v>3.5471246363164526E-4</v>
      </c>
      <c r="R228" s="10">
        <v>2759729.68</v>
      </c>
      <c r="S228" s="10">
        <v>182862.9</v>
      </c>
      <c r="T228" s="10">
        <v>0</v>
      </c>
      <c r="U228" s="10"/>
      <c r="V228" s="10">
        <v>253264.63999999998</v>
      </c>
      <c r="W228" s="10">
        <v>2975.69</v>
      </c>
      <c r="X228" s="10">
        <f t="shared" si="50"/>
        <v>254436.02070076537</v>
      </c>
      <c r="Y228" s="10">
        <f t="shared" si="51"/>
        <v>2689.7725583706133</v>
      </c>
      <c r="Z228" s="10">
        <f t="shared" si="52"/>
        <v>63326.332394641169</v>
      </c>
      <c r="AA228" s="10"/>
      <c r="AB228" s="10"/>
      <c r="AC228" s="10"/>
      <c r="AD228" s="10"/>
      <c r="AE228" s="10"/>
      <c r="AF228" s="10"/>
      <c r="AG228" s="10"/>
      <c r="AH228" s="10"/>
      <c r="AI228" s="10"/>
    </row>
    <row r="229" spans="1:35" x14ac:dyDescent="0.4">
      <c r="A229" s="3">
        <v>6425</v>
      </c>
      <c r="B229" s="3" t="s">
        <v>460</v>
      </c>
      <c r="C229" s="3" t="s">
        <v>341</v>
      </c>
      <c r="D229" s="9" t="s">
        <v>461</v>
      </c>
      <c r="E229" s="10">
        <f t="shared" si="45"/>
        <v>2443.4090448140473</v>
      </c>
      <c r="F229" s="11">
        <f t="shared" si="46"/>
        <v>1.3686370411357959E-5</v>
      </c>
      <c r="G229" s="10">
        <f t="shared" si="53"/>
        <v>632.38070381283489</v>
      </c>
      <c r="H229" s="11">
        <f t="shared" si="47"/>
        <v>3.5421807788373735E-6</v>
      </c>
      <c r="I229" s="11">
        <v>1.2552724860728152E-5</v>
      </c>
      <c r="J229" s="12">
        <f t="shared" si="54"/>
        <v>1.133645550629807E-6</v>
      </c>
      <c r="K229" s="39">
        <f t="shared" si="55"/>
        <v>9.0700000000000003E-2</v>
      </c>
      <c r="L229" s="39">
        <f t="shared" si="56"/>
        <v>1E-3</v>
      </c>
      <c r="M229" s="39">
        <f t="shared" si="57"/>
        <v>9.1700000000000004E-2</v>
      </c>
      <c r="N229" s="10">
        <f t="shared" si="58"/>
        <v>24.243015910763503</v>
      </c>
      <c r="O229" s="13">
        <f t="shared" si="48"/>
        <v>1.3579343022707236E-7</v>
      </c>
      <c r="P229" s="41">
        <f t="shared" si="59"/>
        <v>608.13768790207143</v>
      </c>
      <c r="Q229" s="42">
        <f t="shared" si="49"/>
        <v>3.4063873486103012E-6</v>
      </c>
      <c r="R229" s="10">
        <v>26815.21</v>
      </c>
      <c r="S229" s="10">
        <v>0</v>
      </c>
      <c r="T229" s="10">
        <v>0</v>
      </c>
      <c r="U229" s="10"/>
      <c r="V229" s="10">
        <v>2432.16</v>
      </c>
      <c r="W229" s="10">
        <v>26.82</v>
      </c>
      <c r="X229" s="10">
        <f t="shared" si="50"/>
        <v>2443.4090448140473</v>
      </c>
      <c r="Y229" s="10">
        <f t="shared" si="51"/>
        <v>24.243015910763503</v>
      </c>
      <c r="Z229" s="10">
        <f t="shared" si="52"/>
        <v>608.13768790207143</v>
      </c>
      <c r="AA229" s="10"/>
      <c r="AB229" s="10"/>
      <c r="AC229" s="10"/>
      <c r="AD229" s="10"/>
      <c r="AE229" s="10"/>
      <c r="AF229" s="10"/>
      <c r="AG229" s="10"/>
      <c r="AH229" s="10"/>
      <c r="AI229" s="10"/>
    </row>
    <row r="230" spans="1:35" x14ac:dyDescent="0.4">
      <c r="A230" s="3">
        <v>6722</v>
      </c>
      <c r="B230" s="3" t="s">
        <v>462</v>
      </c>
      <c r="C230" s="3" t="s">
        <v>341</v>
      </c>
      <c r="D230" s="9" t="s">
        <v>463</v>
      </c>
      <c r="E230" s="10">
        <f t="shared" si="45"/>
        <v>1779.8240107821487</v>
      </c>
      <c r="F230" s="11">
        <f t="shared" si="46"/>
        <v>9.9694034980733585E-6</v>
      </c>
      <c r="G230" s="10">
        <f t="shared" si="53"/>
        <v>460.62308982322952</v>
      </c>
      <c r="H230" s="11">
        <f t="shared" si="47"/>
        <v>2.5801075921877441E-6</v>
      </c>
      <c r="I230" s="11">
        <v>1.0441905572832554E-5</v>
      </c>
      <c r="J230" s="12">
        <f t="shared" si="54"/>
        <v>-4.7250207475919545E-7</v>
      </c>
      <c r="K230" s="39">
        <f t="shared" si="55"/>
        <v>9.0700000000000003E-2</v>
      </c>
      <c r="L230" s="39">
        <f t="shared" si="56"/>
        <v>1E-3</v>
      </c>
      <c r="M230" s="39">
        <f t="shared" si="57"/>
        <v>9.1700000000000004E-2</v>
      </c>
      <c r="N230" s="10">
        <f t="shared" si="58"/>
        <v>17.644432161748828</v>
      </c>
      <c r="O230" s="13">
        <f t="shared" si="48"/>
        <v>9.8832504028055633E-8</v>
      </c>
      <c r="P230" s="41">
        <f t="shared" si="59"/>
        <v>442.97865766148067</v>
      </c>
      <c r="Q230" s="42">
        <f t="shared" si="49"/>
        <v>2.4812750881596883E-6</v>
      </c>
      <c r="R230" s="10">
        <v>19533</v>
      </c>
      <c r="S230" s="10">
        <v>0</v>
      </c>
      <c r="T230" s="10">
        <v>0</v>
      </c>
      <c r="U230" s="10"/>
      <c r="V230" s="10">
        <v>1771.63</v>
      </c>
      <c r="W230" s="10">
        <v>19.52</v>
      </c>
      <c r="X230" s="10">
        <f t="shared" si="50"/>
        <v>1779.8240107821487</v>
      </c>
      <c r="Y230" s="10">
        <f t="shared" si="51"/>
        <v>17.644432161748828</v>
      </c>
      <c r="Z230" s="10">
        <f t="shared" si="52"/>
        <v>442.97865766148067</v>
      </c>
      <c r="AA230" s="10"/>
      <c r="AB230" s="10"/>
      <c r="AC230" s="10"/>
      <c r="AD230" s="10"/>
      <c r="AE230" s="10"/>
      <c r="AF230" s="10"/>
      <c r="AG230" s="10"/>
      <c r="AH230" s="10"/>
      <c r="AI230" s="10"/>
    </row>
    <row r="231" spans="1:35" s="21" customFormat="1" x14ac:dyDescent="0.4">
      <c r="A231" s="14">
        <v>12284</v>
      </c>
      <c r="B231" s="14"/>
      <c r="C231" s="14" t="s">
        <v>341</v>
      </c>
      <c r="D231" s="15" t="s">
        <v>464</v>
      </c>
      <c r="E231" s="16">
        <f>X231*(12/10)</f>
        <v>5040.5739558090609</v>
      </c>
      <c r="F231" s="17">
        <f t="shared" si="46"/>
        <v>2.8233980058094144E-5</v>
      </c>
      <c r="G231" s="16">
        <f>(Y231+Z231)*(12/10)</f>
        <v>1304.4288161319266</v>
      </c>
      <c r="H231" s="17">
        <f t="shared" si="47"/>
        <v>7.306552290424776E-6</v>
      </c>
      <c r="I231" s="17">
        <v>0</v>
      </c>
      <c r="J231" s="18">
        <f t="shared" si="54"/>
        <v>2.8233980058094144E-5</v>
      </c>
      <c r="K231" s="19">
        <f t="shared" si="55"/>
        <v>9.0700000000000003E-2</v>
      </c>
      <c r="L231" s="19">
        <f t="shared" si="56"/>
        <v>1E-3</v>
      </c>
      <c r="M231" s="19">
        <f t="shared" si="57"/>
        <v>9.1700000000000004E-2</v>
      </c>
      <c r="N231" s="16">
        <f t="shared" si="58"/>
        <v>41.571077618792444</v>
      </c>
      <c r="O231" s="20">
        <f t="shared" si="48"/>
        <v>2.3285383505380524E-7</v>
      </c>
      <c r="P231" s="41">
        <f t="shared" si="59"/>
        <v>1045.4529358244797</v>
      </c>
      <c r="Q231" s="42">
        <f t="shared" si="49"/>
        <v>5.8559397403001748E-6</v>
      </c>
      <c r="R231" s="16">
        <v>45995.01</v>
      </c>
      <c r="S231" s="16">
        <v>0</v>
      </c>
      <c r="T231" s="16">
        <v>0</v>
      </c>
      <c r="U231" s="16"/>
      <c r="V231" s="16">
        <v>4181.1399999999994</v>
      </c>
      <c r="W231" s="16">
        <v>45.989999999999995</v>
      </c>
      <c r="X231" s="16">
        <f t="shared" si="50"/>
        <v>4200.478296507551</v>
      </c>
      <c r="Y231" s="16">
        <f t="shared" si="51"/>
        <v>41.571077618792444</v>
      </c>
      <c r="Z231" s="16">
        <f t="shared" si="52"/>
        <v>1045.4529358244797</v>
      </c>
      <c r="AA231" s="16"/>
      <c r="AB231" s="16"/>
      <c r="AC231" s="16"/>
      <c r="AD231" s="16"/>
      <c r="AE231" s="16"/>
      <c r="AF231" s="16"/>
      <c r="AG231" s="16"/>
      <c r="AH231" s="16"/>
      <c r="AI231" s="16"/>
    </row>
    <row r="232" spans="1:35" x14ac:dyDescent="0.4">
      <c r="A232" s="3">
        <v>6738</v>
      </c>
      <c r="B232" s="3" t="s">
        <v>465</v>
      </c>
      <c r="C232" s="3" t="s">
        <v>341</v>
      </c>
      <c r="D232" s="9" t="s">
        <v>466</v>
      </c>
      <c r="E232" s="10">
        <f t="shared" si="45"/>
        <v>28072.280062002796</v>
      </c>
      <c r="F232" s="11">
        <f t="shared" si="46"/>
        <v>1.5724244945208865E-4</v>
      </c>
      <c r="G232" s="10">
        <f t="shared" si="53"/>
        <v>7265.3516078139055</v>
      </c>
      <c r="H232" s="11">
        <f t="shared" si="47"/>
        <v>4.0695721203268149E-5</v>
      </c>
      <c r="I232" s="11">
        <v>1.7621671315265123E-4</v>
      </c>
      <c r="J232" s="12">
        <f t="shared" si="54"/>
        <v>-1.8974263700562578E-5</v>
      </c>
      <c r="K232" s="39">
        <f t="shared" si="55"/>
        <v>9.0700000000000003E-2</v>
      </c>
      <c r="L232" s="39">
        <f t="shared" si="56"/>
        <v>1E-3</v>
      </c>
      <c r="M232" s="39">
        <f t="shared" si="57"/>
        <v>9.1700000000000004E-2</v>
      </c>
      <c r="N232" s="10">
        <f t="shared" si="58"/>
        <v>278.46927336423983</v>
      </c>
      <c r="O232" s="13">
        <f t="shared" si="48"/>
        <v>1.559801717004257E-6</v>
      </c>
      <c r="P232" s="41">
        <f t="shared" si="59"/>
        <v>6986.8823344496659</v>
      </c>
      <c r="Q232" s="42">
        <f t="shared" si="49"/>
        <v>3.9135919486263893E-5</v>
      </c>
      <c r="R232" s="10">
        <v>308082.34000000003</v>
      </c>
      <c r="S232" s="10">
        <v>0</v>
      </c>
      <c r="T232" s="10">
        <v>0</v>
      </c>
      <c r="U232" s="10"/>
      <c r="V232" s="10">
        <v>27943.040000000001</v>
      </c>
      <c r="W232" s="10">
        <v>308.07</v>
      </c>
      <c r="X232" s="10">
        <f t="shared" si="50"/>
        <v>28072.280062002796</v>
      </c>
      <c r="Y232" s="10">
        <f t="shared" si="51"/>
        <v>278.46927336423983</v>
      </c>
      <c r="Z232" s="10">
        <f t="shared" si="52"/>
        <v>6986.8823344496659</v>
      </c>
      <c r="AA232" s="10"/>
      <c r="AB232" s="10"/>
      <c r="AC232" s="10"/>
      <c r="AD232" s="10"/>
      <c r="AE232" s="10"/>
      <c r="AF232" s="10"/>
      <c r="AG232" s="10"/>
      <c r="AH232" s="10"/>
      <c r="AI232" s="10"/>
    </row>
    <row r="233" spans="1:35" x14ac:dyDescent="0.4">
      <c r="A233" s="3">
        <v>6357</v>
      </c>
      <c r="B233" s="3" t="s">
        <v>467</v>
      </c>
      <c r="C233" s="3" t="s">
        <v>341</v>
      </c>
      <c r="D233" s="9" t="s">
        <v>468</v>
      </c>
      <c r="E233" s="10">
        <f t="shared" si="45"/>
        <v>12147.97724670404</v>
      </c>
      <c r="F233" s="11">
        <f t="shared" si="46"/>
        <v>6.8044978674372162E-5</v>
      </c>
      <c r="G233" s="10">
        <f t="shared" si="53"/>
        <v>3143.9449294701453</v>
      </c>
      <c r="H233" s="11">
        <f t="shared" si="47"/>
        <v>1.7610311686848063E-5</v>
      </c>
      <c r="I233" s="11">
        <v>1.147428340925576E-4</v>
      </c>
      <c r="J233" s="12">
        <f t="shared" si="54"/>
        <v>-4.6697855418185441E-5</v>
      </c>
      <c r="K233" s="39">
        <f t="shared" si="55"/>
        <v>9.0700000000000003E-2</v>
      </c>
      <c r="L233" s="39">
        <f t="shared" si="56"/>
        <v>1E-3</v>
      </c>
      <c r="M233" s="39">
        <f t="shared" si="57"/>
        <v>9.1700000000000004E-2</v>
      </c>
      <c r="N233" s="10">
        <f t="shared" si="58"/>
        <v>120.44675130906923</v>
      </c>
      <c r="O233" s="13">
        <f t="shared" si="48"/>
        <v>6.7466348164643507E-7</v>
      </c>
      <c r="P233" s="41">
        <f t="shared" si="59"/>
        <v>3023.4981781610759</v>
      </c>
      <c r="Q233" s="42">
        <f t="shared" si="49"/>
        <v>1.6935648205201628E-5</v>
      </c>
      <c r="R233" s="10">
        <v>133318.51999999999</v>
      </c>
      <c r="S233" s="10">
        <v>0</v>
      </c>
      <c r="T233" s="10">
        <v>0</v>
      </c>
      <c r="U233" s="10"/>
      <c r="V233" s="10">
        <v>12092.05</v>
      </c>
      <c r="W233" s="10">
        <v>133.25</v>
      </c>
      <c r="X233" s="10">
        <f t="shared" si="50"/>
        <v>12147.97724670404</v>
      </c>
      <c r="Y233" s="10">
        <f t="shared" si="51"/>
        <v>120.44675130906923</v>
      </c>
      <c r="Z233" s="10">
        <f t="shared" si="52"/>
        <v>3023.4981781610759</v>
      </c>
      <c r="AA233" s="10"/>
      <c r="AB233" s="10"/>
      <c r="AC233" s="10"/>
      <c r="AD233" s="10"/>
      <c r="AE233" s="10"/>
      <c r="AF233" s="10"/>
      <c r="AG233" s="10"/>
      <c r="AH233" s="10"/>
      <c r="AI233" s="10"/>
    </row>
    <row r="234" spans="1:35" x14ac:dyDescent="0.4">
      <c r="A234" s="3">
        <v>6358</v>
      </c>
      <c r="B234" s="3" t="s">
        <v>469</v>
      </c>
      <c r="C234" s="3" t="s">
        <v>341</v>
      </c>
      <c r="D234" s="9" t="s">
        <v>470</v>
      </c>
      <c r="E234" s="10">
        <f t="shared" si="45"/>
        <v>10060.969011350815</v>
      </c>
      <c r="F234" s="11">
        <f t="shared" si="46"/>
        <v>5.6354931188781156E-5</v>
      </c>
      <c r="G234" s="10">
        <f t="shared" si="53"/>
        <v>2603.8750977936579</v>
      </c>
      <c r="H234" s="11">
        <f t="shared" si="47"/>
        <v>1.4585195699816641E-5</v>
      </c>
      <c r="I234" s="11">
        <v>3.9584547528123154E-5</v>
      </c>
      <c r="J234" s="12">
        <f t="shared" si="54"/>
        <v>1.6770383660658002E-5</v>
      </c>
      <c r="K234" s="39">
        <f t="shared" si="55"/>
        <v>9.0700000000000003E-2</v>
      </c>
      <c r="L234" s="39">
        <f t="shared" si="56"/>
        <v>1E-3</v>
      </c>
      <c r="M234" s="39">
        <f t="shared" si="57"/>
        <v>9.1700000000000004E-2</v>
      </c>
      <c r="N234" s="10">
        <f t="shared" si="58"/>
        <v>99.810358570712381</v>
      </c>
      <c r="O234" s="13">
        <f t="shared" si="48"/>
        <v>5.590719823144418E-7</v>
      </c>
      <c r="P234" s="41">
        <f t="shared" si="59"/>
        <v>2504.0647392229457</v>
      </c>
      <c r="Q234" s="42">
        <f t="shared" si="49"/>
        <v>1.4026123717502201E-5</v>
      </c>
      <c r="R234" s="10">
        <v>110414.29</v>
      </c>
      <c r="S234" s="10">
        <v>0</v>
      </c>
      <c r="T234" s="10">
        <v>0</v>
      </c>
      <c r="U234" s="10"/>
      <c r="V234" s="10">
        <v>10014.65</v>
      </c>
      <c r="W234" s="10">
        <v>110.42</v>
      </c>
      <c r="X234" s="10">
        <f t="shared" si="50"/>
        <v>10060.969011350815</v>
      </c>
      <c r="Y234" s="10">
        <f t="shared" si="51"/>
        <v>99.810358570712381</v>
      </c>
      <c r="Z234" s="10">
        <f t="shared" si="52"/>
        <v>2504.0647392229457</v>
      </c>
      <c r="AA234" s="10"/>
      <c r="AB234" s="10"/>
      <c r="AC234" s="10"/>
      <c r="AD234" s="10"/>
      <c r="AE234" s="10"/>
      <c r="AF234" s="10"/>
      <c r="AG234" s="10"/>
      <c r="AH234" s="10"/>
      <c r="AI234" s="10"/>
    </row>
    <row r="235" spans="1:35" x14ac:dyDescent="0.4">
      <c r="A235" s="3">
        <v>6694</v>
      </c>
      <c r="B235" s="3" t="s">
        <v>471</v>
      </c>
      <c r="C235" s="3" t="s">
        <v>341</v>
      </c>
      <c r="D235" s="9" t="s">
        <v>472</v>
      </c>
      <c r="E235" s="10">
        <f t="shared" si="45"/>
        <v>171318.52169689926</v>
      </c>
      <c r="F235" s="11">
        <f t="shared" si="46"/>
        <v>9.5961368042184322E-4</v>
      </c>
      <c r="G235" s="10">
        <f t="shared" si="53"/>
        <v>44481.886061380101</v>
      </c>
      <c r="H235" s="11">
        <f t="shared" si="47"/>
        <v>2.4915826947763479E-4</v>
      </c>
      <c r="I235" s="11">
        <v>8.695498529750947E-4</v>
      </c>
      <c r="J235" s="12">
        <f t="shared" si="54"/>
        <v>9.0063827446748524E-5</v>
      </c>
      <c r="K235" s="39">
        <f t="shared" si="55"/>
        <v>9.0700000000000003E-2</v>
      </c>
      <c r="L235" s="39">
        <f t="shared" si="56"/>
        <v>1E-3</v>
      </c>
      <c r="M235" s="39">
        <f t="shared" si="57"/>
        <v>9.1700000000000004E-2</v>
      </c>
      <c r="N235" s="10">
        <f t="shared" si="58"/>
        <v>1842.5867182436937</v>
      </c>
      <c r="O235" s="13">
        <f t="shared" si="48"/>
        <v>1.0320958905532275E-5</v>
      </c>
      <c r="P235" s="41">
        <f t="shared" si="59"/>
        <v>42639.299343136408</v>
      </c>
      <c r="Q235" s="42">
        <f t="shared" si="49"/>
        <v>2.3883731057210253E-4</v>
      </c>
      <c r="R235" s="10">
        <v>1880150.82</v>
      </c>
      <c r="S235" s="10">
        <v>158669.43</v>
      </c>
      <c r="T235" s="10">
        <v>0</v>
      </c>
      <c r="U235" s="10"/>
      <c r="V235" s="10">
        <v>170529.8</v>
      </c>
      <c r="W235" s="10">
        <v>2038.45</v>
      </c>
      <c r="X235" s="10">
        <f t="shared" si="50"/>
        <v>171318.52169689926</v>
      </c>
      <c r="Y235" s="10">
        <f t="shared" si="51"/>
        <v>1842.5867182436937</v>
      </c>
      <c r="Z235" s="10">
        <f t="shared" si="52"/>
        <v>42639.299343136408</v>
      </c>
      <c r="AA235" s="10"/>
      <c r="AB235" s="10"/>
      <c r="AC235" s="10"/>
      <c r="AD235" s="10"/>
      <c r="AE235" s="10"/>
      <c r="AF235" s="10"/>
      <c r="AG235" s="10"/>
      <c r="AH235" s="10"/>
      <c r="AI235" s="10"/>
    </row>
    <row r="236" spans="1:35" x14ac:dyDescent="0.4">
      <c r="A236" s="3">
        <v>6372</v>
      </c>
      <c r="B236" s="3" t="s">
        <v>473</v>
      </c>
      <c r="C236" s="3" t="s">
        <v>341</v>
      </c>
      <c r="D236" s="9" t="s">
        <v>474</v>
      </c>
      <c r="E236" s="10">
        <f t="shared" si="45"/>
        <v>0</v>
      </c>
      <c r="F236" s="11">
        <f t="shared" si="46"/>
        <v>0</v>
      </c>
      <c r="G236" s="10">
        <f t="shared" si="53"/>
        <v>0</v>
      </c>
      <c r="H236" s="11">
        <f t="shared" si="47"/>
        <v>0</v>
      </c>
      <c r="I236" s="11">
        <v>0</v>
      </c>
      <c r="J236" s="12">
        <f t="shared" si="54"/>
        <v>0</v>
      </c>
      <c r="K236" s="39">
        <f t="shared" si="55"/>
        <v>9.0700000000000003E-2</v>
      </c>
      <c r="L236" s="39">
        <f t="shared" si="56"/>
        <v>1E-3</v>
      </c>
      <c r="M236" s="39">
        <f t="shared" si="57"/>
        <v>9.1700000000000004E-2</v>
      </c>
      <c r="N236" s="10">
        <f t="shared" si="58"/>
        <v>0</v>
      </c>
      <c r="O236" s="13">
        <f t="shared" si="48"/>
        <v>0</v>
      </c>
      <c r="P236" s="41">
        <f t="shared" si="59"/>
        <v>0</v>
      </c>
      <c r="Q236" s="42">
        <f t="shared" si="49"/>
        <v>0</v>
      </c>
      <c r="R236" s="10">
        <v>0</v>
      </c>
      <c r="S236" s="10">
        <v>16480</v>
      </c>
      <c r="T236" s="10">
        <v>0</v>
      </c>
      <c r="U236" s="10"/>
      <c r="V236" s="10">
        <v>0</v>
      </c>
      <c r="W236" s="10">
        <v>0</v>
      </c>
      <c r="X236" s="10">
        <f t="shared" si="50"/>
        <v>0</v>
      </c>
      <c r="Y236" s="10">
        <f t="shared" si="51"/>
        <v>0</v>
      </c>
      <c r="Z236" s="10">
        <f t="shared" si="52"/>
        <v>0</v>
      </c>
      <c r="AA236" s="10"/>
      <c r="AB236" s="10"/>
      <c r="AC236" s="10"/>
      <c r="AD236" s="10"/>
      <c r="AE236" s="10"/>
      <c r="AF236" s="10"/>
      <c r="AG236" s="10"/>
      <c r="AH236" s="10"/>
      <c r="AI236" s="10"/>
    </row>
    <row r="237" spans="1:35" x14ac:dyDescent="0.4">
      <c r="A237" s="3">
        <v>6397</v>
      </c>
      <c r="B237" s="3" t="s">
        <v>475</v>
      </c>
      <c r="C237" s="3" t="s">
        <v>341</v>
      </c>
      <c r="D237" s="9" t="s">
        <v>476</v>
      </c>
      <c r="E237" s="10">
        <f t="shared" si="45"/>
        <v>3252.443704490714</v>
      </c>
      <c r="F237" s="11">
        <f t="shared" si="46"/>
        <v>1.8218050463645097E-5</v>
      </c>
      <c r="G237" s="10">
        <f t="shared" si="53"/>
        <v>841.75828036661733</v>
      </c>
      <c r="H237" s="11">
        <f t="shared" si="47"/>
        <v>4.7149762526977921E-6</v>
      </c>
      <c r="I237" s="11">
        <v>1.6781798854725674E-5</v>
      </c>
      <c r="J237" s="12">
        <f t="shared" si="54"/>
        <v>1.4362516089194237E-6</v>
      </c>
      <c r="K237" s="39">
        <f t="shared" si="55"/>
        <v>9.0700000000000003E-2</v>
      </c>
      <c r="L237" s="39">
        <f t="shared" si="56"/>
        <v>1E-3</v>
      </c>
      <c r="M237" s="39">
        <f t="shared" si="57"/>
        <v>9.1700000000000004E-2</v>
      </c>
      <c r="N237" s="10">
        <f t="shared" si="58"/>
        <v>32.260747123607359</v>
      </c>
      <c r="O237" s="13">
        <f t="shared" si="48"/>
        <v>1.8070348712916524E-7</v>
      </c>
      <c r="P237" s="41">
        <f t="shared" si="59"/>
        <v>809.49753324301003</v>
      </c>
      <c r="Q237" s="42">
        <f t="shared" si="49"/>
        <v>4.5342727655686269E-6</v>
      </c>
      <c r="R237" s="10">
        <v>35693.4</v>
      </c>
      <c r="S237" s="10">
        <v>0</v>
      </c>
      <c r="T237" s="10">
        <v>0</v>
      </c>
      <c r="U237" s="10"/>
      <c r="V237" s="10">
        <v>3237.4700000000003</v>
      </c>
      <c r="W237" s="10">
        <v>35.69</v>
      </c>
      <c r="X237" s="10">
        <f t="shared" si="50"/>
        <v>3252.443704490714</v>
      </c>
      <c r="Y237" s="10">
        <f t="shared" si="51"/>
        <v>32.260747123607359</v>
      </c>
      <c r="Z237" s="10">
        <f t="shared" si="52"/>
        <v>809.49753324301003</v>
      </c>
      <c r="AA237" s="10"/>
      <c r="AB237" s="10"/>
      <c r="AC237" s="10"/>
      <c r="AD237" s="10"/>
      <c r="AE237" s="10"/>
      <c r="AF237" s="10"/>
      <c r="AG237" s="10"/>
      <c r="AH237" s="10"/>
      <c r="AI237" s="10"/>
    </row>
    <row r="238" spans="1:35" x14ac:dyDescent="0.4">
      <c r="A238" s="3">
        <v>6729</v>
      </c>
      <c r="B238" s="3" t="s">
        <v>477</v>
      </c>
      <c r="C238" s="3" t="s">
        <v>341</v>
      </c>
      <c r="D238" s="9" t="s">
        <v>478</v>
      </c>
      <c r="E238" s="10">
        <f t="shared" si="45"/>
        <v>11969.204205652193</v>
      </c>
      <c r="F238" s="11">
        <f t="shared" si="46"/>
        <v>6.7043609679445359E-5</v>
      </c>
      <c r="G238" s="10">
        <f t="shared" si="53"/>
        <v>3097.8503515138382</v>
      </c>
      <c r="H238" s="11">
        <f t="shared" si="47"/>
        <v>1.7352120178060699E-5</v>
      </c>
      <c r="I238" s="11">
        <v>6.398609100503068E-5</v>
      </c>
      <c r="J238" s="12">
        <f t="shared" si="54"/>
        <v>3.0575186744146782E-6</v>
      </c>
      <c r="K238" s="39">
        <f t="shared" si="55"/>
        <v>9.0700000000000003E-2</v>
      </c>
      <c r="L238" s="39">
        <f t="shared" si="56"/>
        <v>1E-3</v>
      </c>
      <c r="M238" s="39">
        <f t="shared" si="57"/>
        <v>9.1700000000000004E-2</v>
      </c>
      <c r="N238" s="10">
        <f t="shared" si="58"/>
        <v>118.84682072882867</v>
      </c>
      <c r="O238" s="13">
        <f t="shared" si="48"/>
        <v>6.6570172282831726E-7</v>
      </c>
      <c r="P238" s="41">
        <f t="shared" si="59"/>
        <v>2979.0035307850094</v>
      </c>
      <c r="Q238" s="42">
        <f t="shared" si="49"/>
        <v>1.6686418455232378E-5</v>
      </c>
      <c r="R238" s="10">
        <v>131355.92000000001</v>
      </c>
      <c r="S238" s="10">
        <v>0</v>
      </c>
      <c r="T238" s="10">
        <v>0</v>
      </c>
      <c r="U238" s="10"/>
      <c r="V238" s="10">
        <v>11914.1</v>
      </c>
      <c r="W238" s="10">
        <v>131.47999999999999</v>
      </c>
      <c r="X238" s="10">
        <f t="shared" si="50"/>
        <v>11969.204205652193</v>
      </c>
      <c r="Y238" s="10">
        <f t="shared" si="51"/>
        <v>118.84682072882867</v>
      </c>
      <c r="Z238" s="10">
        <f t="shared" si="52"/>
        <v>2979.0035307850094</v>
      </c>
      <c r="AA238" s="10"/>
      <c r="AB238" s="10"/>
      <c r="AC238" s="10"/>
      <c r="AD238" s="10"/>
      <c r="AE238" s="10"/>
      <c r="AF238" s="10"/>
      <c r="AG238" s="10"/>
      <c r="AH238" s="10"/>
      <c r="AI238" s="10"/>
    </row>
    <row r="239" spans="1:35" x14ac:dyDescent="0.4">
      <c r="A239" s="3">
        <v>6730</v>
      </c>
      <c r="B239" s="3" t="s">
        <v>479</v>
      </c>
      <c r="C239" s="3" t="s">
        <v>341</v>
      </c>
      <c r="D239" s="9" t="s">
        <v>480</v>
      </c>
      <c r="E239" s="10">
        <f t="shared" si="45"/>
        <v>6652.064989841756</v>
      </c>
      <c r="F239" s="11">
        <f t="shared" si="46"/>
        <v>3.726049293491466E-5</v>
      </c>
      <c r="G239" s="10">
        <f t="shared" si="53"/>
        <v>1721.5575532255295</v>
      </c>
      <c r="H239" s="11">
        <f t="shared" si="47"/>
        <v>9.6430331253475567E-6</v>
      </c>
      <c r="I239" s="11">
        <v>3.1843557618738171E-5</v>
      </c>
      <c r="J239" s="12">
        <f t="shared" si="54"/>
        <v>5.416935316176489E-6</v>
      </c>
      <c r="K239" s="39">
        <f t="shared" si="55"/>
        <v>9.0700000000000003E-2</v>
      </c>
      <c r="L239" s="39">
        <f t="shared" si="56"/>
        <v>1E-3</v>
      </c>
      <c r="M239" s="39">
        <f t="shared" si="57"/>
        <v>9.1700000000000004E-2</v>
      </c>
      <c r="N239" s="10">
        <f t="shared" si="58"/>
        <v>65.931602555223336</v>
      </c>
      <c r="O239" s="13">
        <f t="shared" si="48"/>
        <v>3.6930547355565462E-7</v>
      </c>
      <c r="P239" s="41">
        <f t="shared" si="59"/>
        <v>1655.6259506703061</v>
      </c>
      <c r="Q239" s="42">
        <f t="shared" si="49"/>
        <v>9.2737276517919016E-6</v>
      </c>
      <c r="R239" s="10">
        <v>73004.649999999994</v>
      </c>
      <c r="S239" s="10">
        <v>0</v>
      </c>
      <c r="T239" s="10">
        <v>0</v>
      </c>
      <c r="U239" s="10"/>
      <c r="V239" s="10">
        <v>6621.44</v>
      </c>
      <c r="W239" s="10">
        <v>72.94</v>
      </c>
      <c r="X239" s="10">
        <f t="shared" si="50"/>
        <v>6652.064989841756</v>
      </c>
      <c r="Y239" s="10">
        <f t="shared" si="51"/>
        <v>65.931602555223336</v>
      </c>
      <c r="Z239" s="10">
        <f t="shared" si="52"/>
        <v>1655.6259506703061</v>
      </c>
      <c r="AA239" s="10"/>
      <c r="AB239" s="10"/>
      <c r="AC239" s="10"/>
      <c r="AD239" s="10"/>
      <c r="AE239" s="10"/>
      <c r="AF239" s="10"/>
      <c r="AG239" s="10"/>
      <c r="AH239" s="10"/>
      <c r="AI239" s="10"/>
    </row>
    <row r="240" spans="1:35" x14ac:dyDescent="0.4">
      <c r="A240" s="3">
        <v>6391</v>
      </c>
      <c r="B240" s="3" t="s">
        <v>481</v>
      </c>
      <c r="C240" s="3" t="s">
        <v>341</v>
      </c>
      <c r="D240" s="9" t="s">
        <v>482</v>
      </c>
      <c r="E240" s="10">
        <f t="shared" si="45"/>
        <v>31687.644593017696</v>
      </c>
      <c r="F240" s="11">
        <f t="shared" si="46"/>
        <v>1.7749334368880089E-4</v>
      </c>
      <c r="G240" s="10">
        <f t="shared" si="53"/>
        <v>8274.4595445628947</v>
      </c>
      <c r="H240" s="11">
        <f t="shared" si="47"/>
        <v>4.6348080163263293E-5</v>
      </c>
      <c r="I240" s="11">
        <v>1.7548126634377563E-4</v>
      </c>
      <c r="J240" s="12">
        <f t="shared" si="54"/>
        <v>2.012077345025262E-6</v>
      </c>
      <c r="K240" s="39">
        <f t="shared" si="55"/>
        <v>9.0700000000000003E-2</v>
      </c>
      <c r="L240" s="39">
        <f t="shared" si="56"/>
        <v>1E-3</v>
      </c>
      <c r="M240" s="39">
        <f t="shared" si="57"/>
        <v>9.1700000000000004E-2</v>
      </c>
      <c r="N240" s="10">
        <f t="shared" si="58"/>
        <v>387.75266723490756</v>
      </c>
      <c r="O240" s="13">
        <f t="shared" si="48"/>
        <v>2.1719354125468767E-6</v>
      </c>
      <c r="P240" s="41">
        <f t="shared" si="59"/>
        <v>7886.706877327988</v>
      </c>
      <c r="Q240" s="42">
        <f t="shared" si="49"/>
        <v>4.4176144750716417E-5</v>
      </c>
      <c r="R240" s="10">
        <v>347759.7</v>
      </c>
      <c r="S240" s="10">
        <v>81249.89</v>
      </c>
      <c r="T240" s="10">
        <v>0</v>
      </c>
      <c r="U240" s="10"/>
      <c r="V240" s="10">
        <v>31541.759999999998</v>
      </c>
      <c r="W240" s="10">
        <v>428.97</v>
      </c>
      <c r="X240" s="10">
        <f t="shared" si="50"/>
        <v>31687.644593017696</v>
      </c>
      <c r="Y240" s="10">
        <f t="shared" si="51"/>
        <v>387.75266723490756</v>
      </c>
      <c r="Z240" s="10">
        <f t="shared" si="52"/>
        <v>7886.706877327988</v>
      </c>
      <c r="AA240" s="10"/>
      <c r="AB240" s="10"/>
      <c r="AC240" s="10"/>
      <c r="AD240" s="10"/>
      <c r="AE240" s="10"/>
      <c r="AF240" s="10"/>
      <c r="AG240" s="10"/>
      <c r="AH240" s="10"/>
      <c r="AI240" s="10"/>
    </row>
    <row r="241" spans="1:35" x14ac:dyDescent="0.4">
      <c r="A241" s="3">
        <v>6430</v>
      </c>
      <c r="B241" s="3" t="s">
        <v>483</v>
      </c>
      <c r="C241" s="3" t="s">
        <v>341</v>
      </c>
      <c r="D241" s="9" t="s">
        <v>484</v>
      </c>
      <c r="E241" s="10">
        <f t="shared" si="45"/>
        <v>6327.2495943211989</v>
      </c>
      <c r="F241" s="11">
        <f t="shared" si="46"/>
        <v>3.5441090723958038E-5</v>
      </c>
      <c r="G241" s="10">
        <f t="shared" si="53"/>
        <v>1637.5418233586984</v>
      </c>
      <c r="H241" s="11">
        <f t="shared" si="47"/>
        <v>9.1724322647267964E-6</v>
      </c>
      <c r="I241" s="11">
        <v>4.2736565217104456E-5</v>
      </c>
      <c r="J241" s="12">
        <f t="shared" si="54"/>
        <v>-7.2954744931464177E-6</v>
      </c>
      <c r="K241" s="39">
        <f t="shared" si="55"/>
        <v>9.0700000000000003E-2</v>
      </c>
      <c r="L241" s="39">
        <f t="shared" si="56"/>
        <v>1E-3</v>
      </c>
      <c r="M241" s="39">
        <f t="shared" si="57"/>
        <v>9.1700000000000004E-2</v>
      </c>
      <c r="N241" s="10">
        <f t="shared" si="58"/>
        <v>62.758858862203958</v>
      </c>
      <c r="O241" s="13">
        <f t="shared" si="48"/>
        <v>3.515338501366754E-7</v>
      </c>
      <c r="P241" s="41">
        <f t="shared" si="59"/>
        <v>1574.7829644964945</v>
      </c>
      <c r="Q241" s="42">
        <f t="shared" si="49"/>
        <v>8.820898414590122E-6</v>
      </c>
      <c r="R241" s="10">
        <v>61531.25</v>
      </c>
      <c r="S241" s="10">
        <v>0</v>
      </c>
      <c r="T241" s="10">
        <v>0</v>
      </c>
      <c r="U241" s="10"/>
      <c r="V241" s="10">
        <v>6298.12</v>
      </c>
      <c r="W241" s="10">
        <v>69.430000000000007</v>
      </c>
      <c r="X241" s="10">
        <f t="shared" si="50"/>
        <v>6327.2495943211989</v>
      </c>
      <c r="Y241" s="10">
        <f t="shared" si="51"/>
        <v>62.758858862203958</v>
      </c>
      <c r="Z241" s="10">
        <f t="shared" si="52"/>
        <v>1574.7829644964945</v>
      </c>
      <c r="AA241" s="10"/>
      <c r="AB241" s="10"/>
      <c r="AC241" s="10"/>
      <c r="AD241" s="10"/>
      <c r="AE241" s="10"/>
      <c r="AF241" s="10"/>
      <c r="AG241" s="10"/>
      <c r="AH241" s="10"/>
      <c r="AI241" s="10"/>
    </row>
    <row r="242" spans="1:35" x14ac:dyDescent="0.4">
      <c r="A242" s="3">
        <v>6355</v>
      </c>
      <c r="B242" s="3" t="s">
        <v>485</v>
      </c>
      <c r="C242" s="3" t="s">
        <v>341</v>
      </c>
      <c r="D242" s="9" t="s">
        <v>486</v>
      </c>
      <c r="E242" s="10">
        <f t="shared" si="45"/>
        <v>4006.716248585833</v>
      </c>
      <c r="F242" s="11">
        <f t="shared" si="46"/>
        <v>2.2442989162105536E-5</v>
      </c>
      <c r="G242" s="10">
        <f t="shared" si="53"/>
        <v>1036.9638181726302</v>
      </c>
      <c r="H242" s="11">
        <f t="shared" si="47"/>
        <v>5.8083892866029507E-6</v>
      </c>
      <c r="I242" s="11">
        <v>2.3155991001247969E-5</v>
      </c>
      <c r="J242" s="12">
        <f t="shared" si="54"/>
        <v>-7.1300183914243303E-7</v>
      </c>
      <c r="K242" s="39">
        <f t="shared" si="55"/>
        <v>9.0700000000000003E-2</v>
      </c>
      <c r="L242" s="39">
        <f t="shared" si="56"/>
        <v>1E-3</v>
      </c>
      <c r="M242" s="39">
        <f t="shared" si="57"/>
        <v>9.1700000000000004E-2</v>
      </c>
      <c r="N242" s="10">
        <f t="shared" si="58"/>
        <v>39.736128987217135</v>
      </c>
      <c r="O242" s="13">
        <f t="shared" si="48"/>
        <v>2.2257565968613348E-7</v>
      </c>
      <c r="P242" s="41">
        <f t="shared" si="59"/>
        <v>997.22768918541306</v>
      </c>
      <c r="Q242" s="42">
        <f t="shared" si="49"/>
        <v>5.5858136269168166E-6</v>
      </c>
      <c r="R242" s="10">
        <v>43971.839999999997</v>
      </c>
      <c r="S242" s="10">
        <v>0</v>
      </c>
      <c r="T242" s="10">
        <v>0</v>
      </c>
      <c r="U242" s="10"/>
      <c r="V242" s="10">
        <v>3988.27</v>
      </c>
      <c r="W242" s="10">
        <v>43.96</v>
      </c>
      <c r="X242" s="10">
        <f t="shared" si="50"/>
        <v>4006.716248585833</v>
      </c>
      <c r="Y242" s="10">
        <f t="shared" si="51"/>
        <v>39.736128987217135</v>
      </c>
      <c r="Z242" s="10">
        <f t="shared" si="52"/>
        <v>997.22768918541306</v>
      </c>
      <c r="AA242" s="10"/>
      <c r="AB242" s="10"/>
      <c r="AC242" s="10"/>
      <c r="AD242" s="10"/>
      <c r="AE242" s="10"/>
      <c r="AF242" s="10"/>
      <c r="AG242" s="10"/>
      <c r="AH242" s="10"/>
      <c r="AI242" s="10"/>
    </row>
    <row r="243" spans="1:35" x14ac:dyDescent="0.4">
      <c r="A243" s="3">
        <v>6672</v>
      </c>
      <c r="B243" s="3" t="s">
        <v>487</v>
      </c>
      <c r="C243" s="3" t="s">
        <v>341</v>
      </c>
      <c r="D243" s="9" t="s">
        <v>488</v>
      </c>
      <c r="E243" s="10">
        <f t="shared" si="45"/>
        <v>44458.991729986818</v>
      </c>
      <c r="F243" s="11">
        <f t="shared" si="46"/>
        <v>2.4903003049102964E-4</v>
      </c>
      <c r="G243" s="10">
        <f t="shared" si="53"/>
        <v>11506.438664497744</v>
      </c>
      <c r="H243" s="11">
        <f t="shared" si="47"/>
        <v>6.4451501484014535E-5</v>
      </c>
      <c r="I243" s="11">
        <v>2.3181061552474298E-4</v>
      </c>
      <c r="J243" s="12">
        <f t="shared" si="54"/>
        <v>1.721941496628666E-5</v>
      </c>
      <c r="K243" s="39">
        <f t="shared" si="55"/>
        <v>9.0700000000000003E-2</v>
      </c>
      <c r="L243" s="39">
        <f t="shared" si="56"/>
        <v>1E-3</v>
      </c>
      <c r="M243" s="39">
        <f t="shared" si="57"/>
        <v>9.1700000000000004E-2</v>
      </c>
      <c r="N243" s="10">
        <f t="shared" si="58"/>
        <v>441.08368657625903</v>
      </c>
      <c r="O243" s="13">
        <f t="shared" si="48"/>
        <v>2.4706607064841347E-6</v>
      </c>
      <c r="P243" s="41">
        <f t="shared" si="59"/>
        <v>11065.354977921485</v>
      </c>
      <c r="Q243" s="42">
        <f t="shared" si="49"/>
        <v>6.1980840777530401E-5</v>
      </c>
      <c r="R243" s="10">
        <v>486864.9</v>
      </c>
      <c r="S243" s="10">
        <v>0</v>
      </c>
      <c r="T243" s="10">
        <v>0</v>
      </c>
      <c r="U243" s="10"/>
      <c r="V243" s="10">
        <v>44254.310000000005</v>
      </c>
      <c r="W243" s="10">
        <v>487.97</v>
      </c>
      <c r="X243" s="10">
        <f t="shared" si="50"/>
        <v>44458.991729986818</v>
      </c>
      <c r="Y243" s="10">
        <f t="shared" si="51"/>
        <v>441.08368657625903</v>
      </c>
      <c r="Z243" s="10">
        <f t="shared" si="52"/>
        <v>11065.354977921485</v>
      </c>
      <c r="AA243" s="10"/>
      <c r="AB243" s="10"/>
      <c r="AC243" s="10"/>
      <c r="AD243" s="10"/>
      <c r="AE243" s="10"/>
      <c r="AF243" s="10"/>
      <c r="AG243" s="10"/>
      <c r="AH243" s="10"/>
      <c r="AI243" s="10"/>
    </row>
    <row r="244" spans="1:35" x14ac:dyDescent="0.4">
      <c r="A244" s="3">
        <v>9111</v>
      </c>
      <c r="B244" s="3">
        <v>0</v>
      </c>
      <c r="C244" s="3" t="s">
        <v>341</v>
      </c>
      <c r="D244" s="9" t="s">
        <v>489</v>
      </c>
      <c r="E244" s="10">
        <f t="shared" si="45"/>
        <v>0</v>
      </c>
      <c r="F244" s="11">
        <f t="shared" si="46"/>
        <v>0</v>
      </c>
      <c r="G244" s="10">
        <f t="shared" si="53"/>
        <v>0</v>
      </c>
      <c r="H244" s="11">
        <f t="shared" si="47"/>
        <v>0</v>
      </c>
      <c r="I244" s="11">
        <v>0</v>
      </c>
      <c r="J244" s="12">
        <f t="shared" si="54"/>
        <v>0</v>
      </c>
      <c r="K244" s="39">
        <f t="shared" si="55"/>
        <v>9.0700000000000003E-2</v>
      </c>
      <c r="L244" s="39">
        <f t="shared" si="56"/>
        <v>1E-3</v>
      </c>
      <c r="M244" s="39">
        <f t="shared" si="57"/>
        <v>9.1700000000000004E-2</v>
      </c>
      <c r="N244" s="10">
        <f t="shared" si="58"/>
        <v>0</v>
      </c>
      <c r="O244" s="13">
        <f t="shared" si="48"/>
        <v>0</v>
      </c>
      <c r="P244" s="41">
        <f t="shared" si="59"/>
        <v>0</v>
      </c>
      <c r="Q244" s="42">
        <f t="shared" si="49"/>
        <v>0</v>
      </c>
      <c r="R244" s="10">
        <v>0</v>
      </c>
      <c r="S244" s="10">
        <v>26859.46</v>
      </c>
      <c r="T244" s="10">
        <v>0</v>
      </c>
      <c r="U244" s="10"/>
      <c r="V244" s="10">
        <v>0</v>
      </c>
      <c r="W244" s="10">
        <v>0</v>
      </c>
      <c r="X244" s="10">
        <f t="shared" si="50"/>
        <v>0</v>
      </c>
      <c r="Y244" s="10">
        <f t="shared" si="51"/>
        <v>0</v>
      </c>
      <c r="Z244" s="10">
        <f t="shared" si="52"/>
        <v>0</v>
      </c>
      <c r="AA244" s="10"/>
      <c r="AB244" s="10"/>
      <c r="AC244" s="10"/>
      <c r="AD244" s="10"/>
      <c r="AE244" s="10"/>
      <c r="AF244" s="10"/>
      <c r="AG244" s="10"/>
      <c r="AH244" s="10"/>
      <c r="AI244" s="10"/>
    </row>
    <row r="245" spans="1:35" s="21" customFormat="1" x14ac:dyDescent="0.4">
      <c r="A245" s="14">
        <v>6396</v>
      </c>
      <c r="B245" s="14"/>
      <c r="C245" s="14" t="s">
        <v>341</v>
      </c>
      <c r="D245" s="15" t="s">
        <v>490</v>
      </c>
      <c r="E245" s="16">
        <f t="shared" si="45"/>
        <v>527.21721952008249</v>
      </c>
      <c r="F245" s="17">
        <f t="shared" si="46"/>
        <v>2.9531241070392338E-6</v>
      </c>
      <c r="G245" s="16">
        <f>(Y245+Z245)*(12/12)</f>
        <v>136.44321029685858</v>
      </c>
      <c r="H245" s="17">
        <f t="shared" si="47"/>
        <v>7.642651238445154E-7</v>
      </c>
      <c r="I245" s="17">
        <v>0</v>
      </c>
      <c r="J245" s="18">
        <f t="shared" si="54"/>
        <v>2.9531241070392338E-6</v>
      </c>
      <c r="K245" s="19">
        <f t="shared" si="55"/>
        <v>9.0700000000000003E-2</v>
      </c>
      <c r="L245" s="19">
        <f t="shared" si="56"/>
        <v>1E-3</v>
      </c>
      <c r="M245" s="19">
        <f t="shared" si="57"/>
        <v>9.1700000000000004E-2</v>
      </c>
      <c r="N245" s="16">
        <f t="shared" si="58"/>
        <v>5.2246320642883317</v>
      </c>
      <c r="O245" s="20">
        <f t="shared" si="48"/>
        <v>2.9264952524700904E-8</v>
      </c>
      <c r="P245" s="41">
        <f t="shared" si="59"/>
        <v>131.21857823257025</v>
      </c>
      <c r="Q245" s="42">
        <f t="shared" si="49"/>
        <v>7.3500017131981448E-7</v>
      </c>
      <c r="R245" s="16">
        <v>5786</v>
      </c>
      <c r="S245" s="16">
        <v>0</v>
      </c>
      <c r="T245" s="16">
        <v>0</v>
      </c>
      <c r="U245" s="16"/>
      <c r="V245" s="16">
        <v>524.79</v>
      </c>
      <c r="W245" s="16">
        <v>5.78</v>
      </c>
      <c r="X245" s="16">
        <f t="shared" si="50"/>
        <v>527.21721952008249</v>
      </c>
      <c r="Y245" s="16">
        <f t="shared" si="51"/>
        <v>5.2246320642883317</v>
      </c>
      <c r="Z245" s="16">
        <f t="shared" si="52"/>
        <v>131.21857823257025</v>
      </c>
      <c r="AA245" s="16"/>
      <c r="AB245" s="16"/>
      <c r="AC245" s="16"/>
      <c r="AD245" s="16"/>
      <c r="AE245" s="16"/>
      <c r="AF245" s="16"/>
      <c r="AG245" s="16"/>
      <c r="AH245" s="16"/>
      <c r="AI245" s="16"/>
    </row>
    <row r="246" spans="1:35" x14ac:dyDescent="0.4">
      <c r="A246" s="3">
        <v>6671</v>
      </c>
      <c r="B246" s="3" t="s">
        <v>491</v>
      </c>
      <c r="C246" s="3" t="s">
        <v>341</v>
      </c>
      <c r="D246" s="9" t="s">
        <v>492</v>
      </c>
      <c r="E246" s="10">
        <f t="shared" si="45"/>
        <v>115183.03333777539</v>
      </c>
      <c r="F246" s="11">
        <f t="shared" si="46"/>
        <v>6.4517959557793122E-4</v>
      </c>
      <c r="G246" s="10">
        <f t="shared" si="53"/>
        <v>30061.458620498765</v>
      </c>
      <c r="H246" s="11">
        <f t="shared" si="47"/>
        <v>1.6838451943160728E-4</v>
      </c>
      <c r="I246" s="11">
        <v>6.3468304071535213E-4</v>
      </c>
      <c r="J246" s="12">
        <f t="shared" si="54"/>
        <v>1.049655486257909E-5</v>
      </c>
      <c r="K246" s="39">
        <f t="shared" si="55"/>
        <v>9.0700000000000003E-2</v>
      </c>
      <c r="L246" s="39">
        <f t="shared" si="56"/>
        <v>1E-3</v>
      </c>
      <c r="M246" s="39">
        <f t="shared" si="57"/>
        <v>9.1700000000000004E-2</v>
      </c>
      <c r="N246" s="10">
        <f t="shared" si="58"/>
        <v>1393.6660835710022</v>
      </c>
      <c r="O246" s="13">
        <f t="shared" si="48"/>
        <v>7.8064007702610898E-6</v>
      </c>
      <c r="P246" s="41">
        <f t="shared" si="59"/>
        <v>28667.792536927762</v>
      </c>
      <c r="Q246" s="42">
        <f t="shared" si="49"/>
        <v>1.6057811866134619E-4</v>
      </c>
      <c r="R246" s="10">
        <v>1248928.03</v>
      </c>
      <c r="S246" s="10">
        <v>277527.17</v>
      </c>
      <c r="T246" s="10">
        <v>0</v>
      </c>
      <c r="U246" s="10"/>
      <c r="V246" s="10">
        <v>114652.75</v>
      </c>
      <c r="W246" s="10">
        <v>1541.8100000000002</v>
      </c>
      <c r="X246" s="10">
        <f t="shared" si="50"/>
        <v>115183.03333777539</v>
      </c>
      <c r="Y246" s="10">
        <f t="shared" si="51"/>
        <v>1393.6660835710022</v>
      </c>
      <c r="Z246" s="10">
        <f t="shared" si="52"/>
        <v>28667.792536927762</v>
      </c>
      <c r="AA246" s="10"/>
      <c r="AB246" s="10"/>
      <c r="AC246" s="10"/>
      <c r="AD246" s="10"/>
      <c r="AE246" s="10"/>
      <c r="AF246" s="10"/>
      <c r="AG246" s="10"/>
      <c r="AH246" s="10"/>
      <c r="AI246" s="10"/>
    </row>
    <row r="247" spans="1:35" x14ac:dyDescent="0.4">
      <c r="A247" s="3">
        <v>6419</v>
      </c>
      <c r="B247" s="3" t="s">
        <v>493</v>
      </c>
      <c r="C247" s="3" t="s">
        <v>341</v>
      </c>
      <c r="D247" s="9" t="s">
        <v>494</v>
      </c>
      <c r="E247" s="10">
        <f t="shared" si="45"/>
        <v>13256.108898692906</v>
      </c>
      <c r="F247" s="11">
        <f t="shared" si="46"/>
        <v>7.4252003358126595E-5</v>
      </c>
      <c r="G247" s="10">
        <f t="shared" si="53"/>
        <v>3430.7654637041082</v>
      </c>
      <c r="H247" s="11">
        <f t="shared" si="47"/>
        <v>1.9216891674526032E-5</v>
      </c>
      <c r="I247" s="11">
        <v>7.4666349701815973E-5</v>
      </c>
      <c r="J247" s="12">
        <f t="shared" si="54"/>
        <v>-4.1434634368937775E-7</v>
      </c>
      <c r="K247" s="39">
        <f t="shared" si="55"/>
        <v>9.0700000000000003E-2</v>
      </c>
      <c r="L247" s="39">
        <f t="shared" si="56"/>
        <v>1E-3</v>
      </c>
      <c r="M247" s="39">
        <f t="shared" si="57"/>
        <v>9.1700000000000004E-2</v>
      </c>
      <c r="N247" s="10">
        <f t="shared" si="58"/>
        <v>131.46548225434168</v>
      </c>
      <c r="O247" s="13">
        <f t="shared" si="48"/>
        <v>7.3638316525821786E-7</v>
      </c>
      <c r="P247" s="41">
        <f t="shared" si="59"/>
        <v>3299.2999814497666</v>
      </c>
      <c r="Q247" s="42">
        <f t="shared" si="49"/>
        <v>1.8480508509267815E-5</v>
      </c>
      <c r="R247" s="10">
        <v>145480.07999999999</v>
      </c>
      <c r="S247" s="10">
        <v>0</v>
      </c>
      <c r="T247" s="10">
        <v>0</v>
      </c>
      <c r="U247" s="10"/>
      <c r="V247" s="10">
        <v>13195.08</v>
      </c>
      <c r="W247" s="10">
        <v>145.44</v>
      </c>
      <c r="X247" s="10">
        <f t="shared" si="50"/>
        <v>13256.108898692906</v>
      </c>
      <c r="Y247" s="10">
        <f t="shared" si="51"/>
        <v>131.46548225434168</v>
      </c>
      <c r="Z247" s="10">
        <f t="shared" si="52"/>
        <v>3299.2999814497666</v>
      </c>
      <c r="AA247" s="10"/>
      <c r="AB247" s="10"/>
      <c r="AC247" s="10"/>
      <c r="AD247" s="10"/>
      <c r="AE247" s="10"/>
      <c r="AF247" s="10"/>
      <c r="AG247" s="10"/>
      <c r="AH247" s="10"/>
      <c r="AI247" s="10"/>
    </row>
    <row r="248" spans="1:35" x14ac:dyDescent="0.4">
      <c r="A248" s="3">
        <v>6706</v>
      </c>
      <c r="B248" s="3" t="s">
        <v>495</v>
      </c>
      <c r="C248" s="3" t="s">
        <v>341</v>
      </c>
      <c r="D248" s="9" t="s">
        <v>496</v>
      </c>
      <c r="E248" s="10">
        <f t="shared" si="45"/>
        <v>8221.9123031794188</v>
      </c>
      <c r="F248" s="11">
        <f t="shared" si="46"/>
        <v>4.6053745077946451E-5</v>
      </c>
      <c r="G248" s="10">
        <f t="shared" si="53"/>
        <v>2127.9492121764101</v>
      </c>
      <c r="H248" s="11">
        <f t="shared" si="47"/>
        <v>1.1919371910412215E-5</v>
      </c>
      <c r="I248" s="11">
        <v>3.9046978784415868E-5</v>
      </c>
      <c r="J248" s="12">
        <f t="shared" si="54"/>
        <v>7.0067662935305831E-6</v>
      </c>
      <c r="K248" s="39">
        <f t="shared" si="55"/>
        <v>9.0700000000000003E-2</v>
      </c>
      <c r="L248" s="39">
        <f t="shared" si="56"/>
        <v>1E-3</v>
      </c>
      <c r="M248" s="39">
        <f t="shared" si="57"/>
        <v>9.1700000000000004E-2</v>
      </c>
      <c r="N248" s="10">
        <f t="shared" si="58"/>
        <v>81.605498748088337</v>
      </c>
      <c r="O248" s="13">
        <f t="shared" si="48"/>
        <v>4.5710033112975737E-7</v>
      </c>
      <c r="P248" s="41">
        <f t="shared" si="59"/>
        <v>2046.3437134283217</v>
      </c>
      <c r="Q248" s="42">
        <f t="shared" si="49"/>
        <v>1.1462271579282457E-5</v>
      </c>
      <c r="R248" s="10">
        <v>90232.4</v>
      </c>
      <c r="S248" s="10">
        <v>0</v>
      </c>
      <c r="T248" s="10">
        <v>0</v>
      </c>
      <c r="U248" s="10"/>
      <c r="V248" s="10">
        <v>8184.06</v>
      </c>
      <c r="W248" s="10">
        <v>90.28</v>
      </c>
      <c r="X248" s="10">
        <f t="shared" si="50"/>
        <v>8221.9123031794188</v>
      </c>
      <c r="Y248" s="10">
        <f t="shared" si="51"/>
        <v>81.605498748088337</v>
      </c>
      <c r="Z248" s="10">
        <f t="shared" si="52"/>
        <v>2046.3437134283217</v>
      </c>
      <c r="AA248" s="10"/>
      <c r="AB248" s="10"/>
      <c r="AC248" s="10"/>
      <c r="AD248" s="10"/>
      <c r="AE248" s="10"/>
      <c r="AF248" s="10"/>
      <c r="AG248" s="10"/>
      <c r="AH248" s="10"/>
      <c r="AI248" s="10"/>
    </row>
    <row r="249" spans="1:35" x14ac:dyDescent="0.4">
      <c r="A249" s="3">
        <v>6700</v>
      </c>
      <c r="B249" s="3" t="s">
        <v>497</v>
      </c>
      <c r="C249" s="3" t="s">
        <v>341</v>
      </c>
      <c r="D249" s="9" t="s">
        <v>498</v>
      </c>
      <c r="E249" s="10">
        <f t="shared" si="45"/>
        <v>296120.32825086173</v>
      </c>
      <c r="F249" s="11">
        <f t="shared" si="46"/>
        <v>1.6586713171812108E-3</v>
      </c>
      <c r="G249" s="10">
        <f t="shared" si="53"/>
        <v>77121.86802980525</v>
      </c>
      <c r="H249" s="11">
        <f t="shared" si="47"/>
        <v>4.319859807804341E-4</v>
      </c>
      <c r="I249" s="11">
        <v>1.7009814348849638E-3</v>
      </c>
      <c r="J249" s="12">
        <f t="shared" si="54"/>
        <v>-4.2310117703753041E-5</v>
      </c>
      <c r="K249" s="39">
        <f t="shared" si="55"/>
        <v>9.0700000000000003E-2</v>
      </c>
      <c r="L249" s="39">
        <f t="shared" si="56"/>
        <v>1E-3</v>
      </c>
      <c r="M249" s="39">
        <f t="shared" si="57"/>
        <v>9.1700000000000004E-2</v>
      </c>
      <c r="N249" s="10">
        <f t="shared" si="58"/>
        <v>3420.7690895799515</v>
      </c>
      <c r="O249" s="13">
        <f t="shared" si="48"/>
        <v>1.9160898561410526E-5</v>
      </c>
      <c r="P249" s="41">
        <f t="shared" si="59"/>
        <v>73701.098940225304</v>
      </c>
      <c r="Q249" s="42">
        <f t="shared" si="49"/>
        <v>4.128250822190236E-4</v>
      </c>
      <c r="R249" s="10">
        <v>3241546.38</v>
      </c>
      <c r="S249" s="10">
        <v>534470.40000000002</v>
      </c>
      <c r="T249" s="10">
        <v>0</v>
      </c>
      <c r="U249" s="10"/>
      <c r="V249" s="10">
        <v>294757.03999999998</v>
      </c>
      <c r="W249" s="10">
        <v>3784.3900000000003</v>
      </c>
      <c r="X249" s="10">
        <f t="shared" si="50"/>
        <v>296120.32825086173</v>
      </c>
      <c r="Y249" s="10">
        <f t="shared" si="51"/>
        <v>3420.7690895799515</v>
      </c>
      <c r="Z249" s="10">
        <f t="shared" si="52"/>
        <v>73701.098940225304</v>
      </c>
      <c r="AA249" s="10"/>
      <c r="AB249" s="10"/>
      <c r="AC249" s="10"/>
      <c r="AD249" s="10"/>
      <c r="AE249" s="10"/>
      <c r="AF249" s="10"/>
      <c r="AG249" s="10"/>
      <c r="AH249" s="10"/>
      <c r="AI249" s="10"/>
    </row>
    <row r="250" spans="1:35" x14ac:dyDescent="0.4">
      <c r="A250" s="3">
        <v>11782</v>
      </c>
      <c r="B250" s="3"/>
      <c r="C250" s="3" t="s">
        <v>341</v>
      </c>
      <c r="D250" s="9" t="s">
        <v>499</v>
      </c>
      <c r="E250" s="10">
        <f t="shared" si="45"/>
        <v>6120.6584835490621</v>
      </c>
      <c r="F250" s="11">
        <f t="shared" si="46"/>
        <v>3.4283903198716423E-5</v>
      </c>
      <c r="G250" s="10">
        <f t="shared" si="53"/>
        <v>1584.1711061543117</v>
      </c>
      <c r="H250" s="11">
        <f t="shared" si="47"/>
        <v>8.8734846094705465E-6</v>
      </c>
      <c r="I250" s="11">
        <v>3.0879411736968007E-5</v>
      </c>
      <c r="J250" s="12">
        <f t="shared" si="54"/>
        <v>3.4044914617484167E-6</v>
      </c>
      <c r="K250" s="39">
        <f t="shared" si="55"/>
        <v>9.0700000000000003E-2</v>
      </c>
      <c r="L250" s="39">
        <f t="shared" si="56"/>
        <v>1E-3</v>
      </c>
      <c r="M250" s="39">
        <f t="shared" si="57"/>
        <v>9.1700000000000004E-2</v>
      </c>
      <c r="N250" s="10">
        <f t="shared" si="58"/>
        <v>60.806401204961254</v>
      </c>
      <c r="O250" s="13">
        <f t="shared" si="48"/>
        <v>3.4059746649422656E-7</v>
      </c>
      <c r="P250" s="41">
        <f t="shared" si="59"/>
        <v>1523.3647049493504</v>
      </c>
      <c r="Q250" s="42">
        <f t="shared" si="49"/>
        <v>8.5328871429763209E-6</v>
      </c>
      <c r="R250" s="10">
        <v>67172.08</v>
      </c>
      <c r="S250" s="10">
        <v>0</v>
      </c>
      <c r="T250" s="10">
        <v>0</v>
      </c>
      <c r="U250" s="10"/>
      <c r="V250" s="10">
        <v>6092.48</v>
      </c>
      <c r="W250" s="10">
        <v>67.27</v>
      </c>
      <c r="X250" s="10">
        <f t="shared" si="50"/>
        <v>6120.6584835490621</v>
      </c>
      <c r="Y250" s="10">
        <f t="shared" si="51"/>
        <v>60.806401204961254</v>
      </c>
      <c r="Z250" s="10">
        <f t="shared" si="52"/>
        <v>1523.3647049493504</v>
      </c>
      <c r="AA250" s="10"/>
      <c r="AB250" s="10"/>
      <c r="AC250" s="10"/>
      <c r="AD250" s="10"/>
      <c r="AE250" s="10"/>
      <c r="AF250" s="10"/>
      <c r="AG250" s="10"/>
      <c r="AH250" s="10"/>
      <c r="AI250" s="10"/>
    </row>
    <row r="251" spans="1:35" x14ac:dyDescent="0.4">
      <c r="A251" s="3">
        <v>6661</v>
      </c>
      <c r="B251" s="3" t="s">
        <v>500</v>
      </c>
      <c r="C251" s="3" t="s">
        <v>341</v>
      </c>
      <c r="D251" s="9" t="s">
        <v>501</v>
      </c>
      <c r="E251" s="10">
        <f t="shared" si="45"/>
        <v>25432.868655237548</v>
      </c>
      <c r="F251" s="11">
        <f t="shared" si="46"/>
        <v>1.424582027220444E-4</v>
      </c>
      <c r="G251" s="10">
        <f t="shared" si="53"/>
        <v>6585.9868598021667</v>
      </c>
      <c r="H251" s="11">
        <f t="shared" si="47"/>
        <v>3.6890366710764369E-5</v>
      </c>
      <c r="I251" s="11">
        <v>1.3316893970578204E-4</v>
      </c>
      <c r="J251" s="12">
        <f t="shared" si="54"/>
        <v>9.2892630162623598E-6</v>
      </c>
      <c r="K251" s="39">
        <f t="shared" si="55"/>
        <v>9.0700000000000003E-2</v>
      </c>
      <c r="L251" s="39">
        <f t="shared" si="56"/>
        <v>1E-3</v>
      </c>
      <c r="M251" s="39">
        <f t="shared" si="57"/>
        <v>9.1700000000000004E-2</v>
      </c>
      <c r="N251" s="10">
        <f t="shared" si="58"/>
        <v>256.02504946176936</v>
      </c>
      <c r="O251" s="13">
        <f t="shared" si="48"/>
        <v>1.4340839365218482E-6</v>
      </c>
      <c r="P251" s="41">
        <f t="shared" si="59"/>
        <v>6329.9618103403973</v>
      </c>
      <c r="Q251" s="42">
        <f t="shared" si="49"/>
        <v>3.5456282774242519E-5</v>
      </c>
      <c r="R251" s="10">
        <v>279115.12</v>
      </c>
      <c r="S251" s="10">
        <v>4305</v>
      </c>
      <c r="T251" s="10">
        <v>0</v>
      </c>
      <c r="U251" s="10"/>
      <c r="V251" s="10">
        <v>25315.78</v>
      </c>
      <c r="W251" s="10">
        <v>283.24</v>
      </c>
      <c r="X251" s="10">
        <f t="shared" si="50"/>
        <v>25432.868655237548</v>
      </c>
      <c r="Y251" s="10">
        <f t="shared" si="51"/>
        <v>256.02504946176936</v>
      </c>
      <c r="Z251" s="10">
        <f t="shared" si="52"/>
        <v>6329.9618103403973</v>
      </c>
      <c r="AA251" s="10"/>
      <c r="AB251" s="10"/>
      <c r="AC251" s="10"/>
      <c r="AD251" s="10"/>
      <c r="AE251" s="10"/>
      <c r="AF251" s="10"/>
      <c r="AG251" s="10"/>
      <c r="AH251" s="10"/>
      <c r="AI251" s="10"/>
    </row>
    <row r="252" spans="1:35" x14ac:dyDescent="0.4">
      <c r="A252" s="3">
        <v>6749</v>
      </c>
      <c r="B252" s="3" t="s">
        <v>502</v>
      </c>
      <c r="C252" s="3" t="s">
        <v>341</v>
      </c>
      <c r="D252" s="9" t="s">
        <v>503</v>
      </c>
      <c r="E252" s="10">
        <f t="shared" si="45"/>
        <v>47839.886803001769</v>
      </c>
      <c r="F252" s="11">
        <f t="shared" si="46"/>
        <v>2.679675810372335E-4</v>
      </c>
      <c r="G252" s="10">
        <f t="shared" si="53"/>
        <v>12417.706694494365</v>
      </c>
      <c r="H252" s="11">
        <f t="shared" si="47"/>
        <v>6.9555825636793208E-5</v>
      </c>
      <c r="I252" s="11">
        <v>2.2263482975373744E-4</v>
      </c>
      <c r="J252" s="12">
        <f t="shared" si="54"/>
        <v>4.5332751283496059E-5</v>
      </c>
      <c r="K252" s="39">
        <f t="shared" si="55"/>
        <v>9.0700000000000003E-2</v>
      </c>
      <c r="L252" s="39">
        <f t="shared" si="56"/>
        <v>1E-3</v>
      </c>
      <c r="M252" s="39">
        <f t="shared" si="57"/>
        <v>9.1700000000000004E-2</v>
      </c>
      <c r="N252" s="10">
        <f t="shared" si="58"/>
        <v>510.88404782268549</v>
      </c>
      <c r="O252" s="13">
        <f t="shared" si="48"/>
        <v>2.8616364217016788E-6</v>
      </c>
      <c r="P252" s="41">
        <f t="shared" si="59"/>
        <v>11906.822646671681</v>
      </c>
      <c r="Q252" s="42">
        <f t="shared" si="49"/>
        <v>6.6694189215091534E-5</v>
      </c>
      <c r="R252" s="10">
        <v>525023.24</v>
      </c>
      <c r="S252" s="10">
        <v>40112.800000000003</v>
      </c>
      <c r="T252" s="10">
        <v>0</v>
      </c>
      <c r="U252" s="10"/>
      <c r="V252" s="10">
        <v>47619.64</v>
      </c>
      <c r="W252" s="10">
        <v>565.19000000000005</v>
      </c>
      <c r="X252" s="10">
        <f t="shared" si="50"/>
        <v>47839.886803001769</v>
      </c>
      <c r="Y252" s="10">
        <f t="shared" si="51"/>
        <v>510.88404782268549</v>
      </c>
      <c r="Z252" s="10">
        <f t="shared" si="52"/>
        <v>11906.822646671681</v>
      </c>
      <c r="AA252" s="10"/>
      <c r="AB252" s="10"/>
      <c r="AC252" s="10"/>
      <c r="AD252" s="10"/>
      <c r="AE252" s="10"/>
      <c r="AF252" s="10"/>
      <c r="AG252" s="10"/>
      <c r="AH252" s="10"/>
      <c r="AI252" s="10"/>
    </row>
    <row r="253" spans="1:35" x14ac:dyDescent="0.4">
      <c r="A253" s="3">
        <v>6714</v>
      </c>
      <c r="B253" s="3" t="s">
        <v>504</v>
      </c>
      <c r="C253" s="3" t="s">
        <v>341</v>
      </c>
      <c r="D253" s="9" t="s">
        <v>505</v>
      </c>
      <c r="E253" s="10">
        <f t="shared" si="45"/>
        <v>4029.1897126393865</v>
      </c>
      <c r="F253" s="11">
        <f t="shared" si="46"/>
        <v>2.2568870726682733E-5</v>
      </c>
      <c r="G253" s="10">
        <f t="shared" si="53"/>
        <v>1042.7651172493529</v>
      </c>
      <c r="H253" s="11">
        <f t="shared" si="47"/>
        <v>5.8408843484509093E-6</v>
      </c>
      <c r="I253" s="11">
        <v>2.7962988871637113E-5</v>
      </c>
      <c r="J253" s="12">
        <f t="shared" si="54"/>
        <v>-5.3941181449543803E-6</v>
      </c>
      <c r="K253" s="39">
        <f t="shared" si="55"/>
        <v>9.0700000000000003E-2</v>
      </c>
      <c r="L253" s="39">
        <f t="shared" si="56"/>
        <v>1E-3</v>
      </c>
      <c r="M253" s="39">
        <f t="shared" si="57"/>
        <v>9.1700000000000004E-2</v>
      </c>
      <c r="N253" s="10">
        <f t="shared" si="58"/>
        <v>39.944029571090198</v>
      </c>
      <c r="O253" s="13">
        <f t="shared" si="48"/>
        <v>2.2374018201843127E-7</v>
      </c>
      <c r="P253" s="41">
        <f t="shared" si="59"/>
        <v>1002.8210876782628</v>
      </c>
      <c r="Q253" s="42">
        <f t="shared" si="49"/>
        <v>5.6171441664324784E-6</v>
      </c>
      <c r="R253" s="10">
        <v>38563.11</v>
      </c>
      <c r="S253" s="10">
        <v>0</v>
      </c>
      <c r="T253" s="10">
        <v>0</v>
      </c>
      <c r="U253" s="10"/>
      <c r="V253" s="10">
        <v>4010.64</v>
      </c>
      <c r="W253" s="10">
        <v>44.19</v>
      </c>
      <c r="X253" s="10">
        <f t="shared" si="50"/>
        <v>4029.1897126393865</v>
      </c>
      <c r="Y253" s="10">
        <f t="shared" si="51"/>
        <v>39.944029571090198</v>
      </c>
      <c r="Z253" s="10">
        <f t="shared" si="52"/>
        <v>1002.8210876782628</v>
      </c>
      <c r="AA253" s="10"/>
      <c r="AB253" s="10"/>
      <c r="AC253" s="10"/>
      <c r="AD253" s="10"/>
      <c r="AE253" s="10"/>
      <c r="AF253" s="10"/>
      <c r="AG253" s="10"/>
      <c r="AH253" s="10"/>
      <c r="AI253" s="10"/>
    </row>
    <row r="254" spans="1:35" x14ac:dyDescent="0.4">
      <c r="A254" s="3">
        <v>6424</v>
      </c>
      <c r="B254" s="3" t="s">
        <v>506</v>
      </c>
      <c r="C254" s="3" t="s">
        <v>341</v>
      </c>
      <c r="D254" s="9" t="s">
        <v>507</v>
      </c>
      <c r="E254" s="10">
        <f t="shared" si="45"/>
        <v>15724.392461610036</v>
      </c>
      <c r="F254" s="11">
        <f t="shared" si="46"/>
        <v>8.807770445964687E-5</v>
      </c>
      <c r="G254" s="10">
        <f t="shared" si="53"/>
        <v>4170.6389812854413</v>
      </c>
      <c r="H254" s="11">
        <f t="shared" si="47"/>
        <v>2.3361176496858404E-5</v>
      </c>
      <c r="I254" s="11">
        <v>9.6506991237145032E-5</v>
      </c>
      <c r="J254" s="12">
        <f t="shared" si="54"/>
        <v>-8.4292867774981618E-6</v>
      </c>
      <c r="K254" s="39">
        <f t="shared" si="55"/>
        <v>9.0700000000000003E-2</v>
      </c>
      <c r="L254" s="39">
        <f t="shared" si="56"/>
        <v>1E-3</v>
      </c>
      <c r="M254" s="39">
        <f t="shared" si="57"/>
        <v>9.1700000000000004E-2</v>
      </c>
      <c r="N254" s="10">
        <f t="shared" si="58"/>
        <v>257.01031744621127</v>
      </c>
      <c r="O254" s="13">
        <f t="shared" si="48"/>
        <v>1.4396027597488247E-6</v>
      </c>
      <c r="P254" s="41">
        <f t="shared" si="59"/>
        <v>3913.6286638392298</v>
      </c>
      <c r="Q254" s="42">
        <f t="shared" si="49"/>
        <v>2.1921573737109578E-5</v>
      </c>
      <c r="R254" s="10">
        <v>172568.42</v>
      </c>
      <c r="S254" s="10">
        <v>111876.91</v>
      </c>
      <c r="T254" s="10">
        <v>0</v>
      </c>
      <c r="U254" s="10"/>
      <c r="V254" s="10">
        <v>15652</v>
      </c>
      <c r="W254" s="10">
        <v>284.33</v>
      </c>
      <c r="X254" s="10">
        <f t="shared" si="50"/>
        <v>15724.392461610036</v>
      </c>
      <c r="Y254" s="10">
        <f t="shared" si="51"/>
        <v>257.01031744621127</v>
      </c>
      <c r="Z254" s="10">
        <f t="shared" si="52"/>
        <v>3913.6286638392298</v>
      </c>
      <c r="AA254" s="10"/>
      <c r="AB254" s="10"/>
      <c r="AC254" s="10"/>
      <c r="AD254" s="10"/>
      <c r="AE254" s="10"/>
      <c r="AF254" s="10"/>
      <c r="AG254" s="10"/>
      <c r="AH254" s="10"/>
      <c r="AI254" s="10"/>
    </row>
    <row r="255" spans="1:35" x14ac:dyDescent="0.4">
      <c r="A255" s="3">
        <v>6398</v>
      </c>
      <c r="B255" s="3" t="s">
        <v>508</v>
      </c>
      <c r="C255" s="3" t="s">
        <v>341</v>
      </c>
      <c r="D255" s="9" t="s">
        <v>509</v>
      </c>
      <c r="E255" s="10">
        <f t="shared" si="45"/>
        <v>21393.220795043515</v>
      </c>
      <c r="F255" s="11">
        <f t="shared" si="46"/>
        <v>1.1983075233120216E-4</v>
      </c>
      <c r="G255" s="10">
        <f t="shared" si="53"/>
        <v>5540.7996075507381</v>
      </c>
      <c r="H255" s="11">
        <f t="shared" si="47"/>
        <v>3.1035915155097343E-5</v>
      </c>
      <c r="I255" s="11">
        <v>1.1475146877176495E-4</v>
      </c>
      <c r="J255" s="12">
        <f t="shared" si="54"/>
        <v>5.0792835594372121E-6</v>
      </c>
      <c r="K255" s="39">
        <f t="shared" si="55"/>
        <v>9.0700000000000003E-2</v>
      </c>
      <c r="L255" s="39">
        <f t="shared" si="56"/>
        <v>1E-3</v>
      </c>
      <c r="M255" s="39">
        <f t="shared" si="57"/>
        <v>9.1700000000000004E-2</v>
      </c>
      <c r="N255" s="10">
        <f t="shared" si="58"/>
        <v>216.26180300709052</v>
      </c>
      <c r="O255" s="13">
        <f t="shared" si="48"/>
        <v>1.2113563826184585E-6</v>
      </c>
      <c r="P255" s="41">
        <f t="shared" si="59"/>
        <v>5324.5378045436473</v>
      </c>
      <c r="Q255" s="42">
        <f t="shared" si="49"/>
        <v>2.9824558772478883E-5</v>
      </c>
      <c r="R255" s="10">
        <v>234781.54</v>
      </c>
      <c r="S255" s="10">
        <v>4384.13</v>
      </c>
      <c r="T255" s="10">
        <v>0</v>
      </c>
      <c r="U255" s="10"/>
      <c r="V255" s="10">
        <v>21294.73</v>
      </c>
      <c r="W255" s="10">
        <v>239.25</v>
      </c>
      <c r="X255" s="10">
        <f t="shared" si="50"/>
        <v>21393.220795043515</v>
      </c>
      <c r="Y255" s="10">
        <f t="shared" si="51"/>
        <v>216.26180300709052</v>
      </c>
      <c r="Z255" s="10">
        <f t="shared" si="52"/>
        <v>5324.5378045436473</v>
      </c>
      <c r="AA255" s="10"/>
      <c r="AB255" s="10"/>
      <c r="AC255" s="10"/>
      <c r="AD255" s="10"/>
      <c r="AE255" s="10"/>
      <c r="AF255" s="10"/>
      <c r="AG255" s="10"/>
      <c r="AH255" s="10"/>
      <c r="AI255" s="10"/>
    </row>
    <row r="256" spans="1:35" x14ac:dyDescent="0.4">
      <c r="A256" s="3">
        <v>6393</v>
      </c>
      <c r="B256" s="3" t="s">
        <v>510</v>
      </c>
      <c r="C256" s="3" t="s">
        <v>341</v>
      </c>
      <c r="D256" s="9" t="s">
        <v>511</v>
      </c>
      <c r="E256" s="10">
        <f t="shared" si="45"/>
        <v>14887.489500956815</v>
      </c>
      <c r="F256" s="11">
        <f t="shared" si="46"/>
        <v>8.3389924514584989E-5</v>
      </c>
      <c r="G256" s="10">
        <f t="shared" si="53"/>
        <v>3853.2132935434533</v>
      </c>
      <c r="H256" s="11">
        <f t="shared" si="47"/>
        <v>2.1583166568583165E-5</v>
      </c>
      <c r="I256" s="11">
        <v>8.9409644707007585E-5</v>
      </c>
      <c r="J256" s="12">
        <f t="shared" si="54"/>
        <v>-6.0197201924225963E-6</v>
      </c>
      <c r="K256" s="39">
        <f t="shared" si="55"/>
        <v>9.0700000000000003E-2</v>
      </c>
      <c r="L256" s="39">
        <f t="shared" si="56"/>
        <v>1E-3</v>
      </c>
      <c r="M256" s="39">
        <f t="shared" si="57"/>
        <v>9.1700000000000004E-2</v>
      </c>
      <c r="N256" s="10">
        <f t="shared" si="58"/>
        <v>147.88058922449324</v>
      </c>
      <c r="O256" s="13">
        <f t="shared" si="48"/>
        <v>8.2832979810399083E-7</v>
      </c>
      <c r="P256" s="41">
        <f t="shared" si="59"/>
        <v>3705.3327043189602</v>
      </c>
      <c r="Q256" s="42">
        <f t="shared" si="49"/>
        <v>2.0754836770479175E-5</v>
      </c>
      <c r="R256" s="10">
        <v>163383.76999999999</v>
      </c>
      <c r="S256" s="10">
        <v>0</v>
      </c>
      <c r="T256" s="10">
        <v>0</v>
      </c>
      <c r="U256" s="10"/>
      <c r="V256" s="10">
        <v>14818.95</v>
      </c>
      <c r="W256" s="10">
        <v>163.6</v>
      </c>
      <c r="X256" s="10">
        <f t="shared" si="50"/>
        <v>14887.489500956815</v>
      </c>
      <c r="Y256" s="10">
        <f t="shared" si="51"/>
        <v>147.88058922449324</v>
      </c>
      <c r="Z256" s="10">
        <f t="shared" si="52"/>
        <v>3705.3327043189602</v>
      </c>
      <c r="AA256" s="10"/>
      <c r="AB256" s="10"/>
      <c r="AC256" s="10"/>
      <c r="AD256" s="10"/>
      <c r="AE256" s="10"/>
      <c r="AF256" s="10"/>
      <c r="AG256" s="10"/>
      <c r="AH256" s="10"/>
      <c r="AI256" s="10"/>
    </row>
    <row r="257" spans="1:35" x14ac:dyDescent="0.4">
      <c r="A257" s="3">
        <v>6386</v>
      </c>
      <c r="B257" s="3" t="s">
        <v>512</v>
      </c>
      <c r="C257" s="3" t="s">
        <v>341</v>
      </c>
      <c r="D257" s="9" t="s">
        <v>513</v>
      </c>
      <c r="E257" s="10">
        <f t="shared" si="45"/>
        <v>19398.818903742882</v>
      </c>
      <c r="F257" s="11">
        <f t="shared" si="46"/>
        <v>1.086594246767567E-4</v>
      </c>
      <c r="G257" s="10">
        <f t="shared" si="53"/>
        <v>5022.3322133600759</v>
      </c>
      <c r="H257" s="11">
        <f t="shared" si="47"/>
        <v>2.8131801814694703E-5</v>
      </c>
      <c r="I257" s="11">
        <v>1.1656762963170989E-4</v>
      </c>
      <c r="J257" s="12">
        <f t="shared" si="54"/>
        <v>-7.908204954953189E-6</v>
      </c>
      <c r="K257" s="39">
        <f t="shared" si="55"/>
        <v>9.0700000000000003E-2</v>
      </c>
      <c r="L257" s="39">
        <f t="shared" si="56"/>
        <v>1E-3</v>
      </c>
      <c r="M257" s="39">
        <f t="shared" si="57"/>
        <v>9.1700000000000004E-2</v>
      </c>
      <c r="N257" s="10">
        <f t="shared" si="58"/>
        <v>194.17914533744278</v>
      </c>
      <c r="O257" s="13">
        <f t="shared" si="48"/>
        <v>1.0876638583661327E-6</v>
      </c>
      <c r="P257" s="41">
        <f t="shared" si="59"/>
        <v>4828.1530680226333</v>
      </c>
      <c r="Q257" s="42">
        <f t="shared" si="49"/>
        <v>2.7044137956328572E-5</v>
      </c>
      <c r="R257" s="10">
        <v>212893.85</v>
      </c>
      <c r="S257" s="10">
        <v>1759.5</v>
      </c>
      <c r="T257" s="10">
        <v>0</v>
      </c>
      <c r="U257" s="10"/>
      <c r="V257" s="10">
        <v>19309.509999999998</v>
      </c>
      <c r="W257" s="10">
        <v>214.82</v>
      </c>
      <c r="X257" s="10">
        <f t="shared" si="50"/>
        <v>19398.818903742882</v>
      </c>
      <c r="Y257" s="10">
        <f t="shared" si="51"/>
        <v>194.17914533744278</v>
      </c>
      <c r="Z257" s="10">
        <f t="shared" si="52"/>
        <v>4828.1530680226333</v>
      </c>
      <c r="AA257" s="10"/>
      <c r="AB257" s="10"/>
      <c r="AC257" s="10"/>
      <c r="AD257" s="10"/>
      <c r="AE257" s="10"/>
      <c r="AF257" s="10"/>
      <c r="AG257" s="10"/>
      <c r="AH257" s="10"/>
      <c r="AI257" s="10"/>
    </row>
    <row r="258" spans="1:35" x14ac:dyDescent="0.4">
      <c r="A258" s="3">
        <v>6407</v>
      </c>
      <c r="B258" s="3" t="s">
        <v>514</v>
      </c>
      <c r="C258" s="3" t="s">
        <v>341</v>
      </c>
      <c r="D258" s="9" t="s">
        <v>515</v>
      </c>
      <c r="E258" s="10">
        <f t="shared" si="45"/>
        <v>0</v>
      </c>
      <c r="F258" s="11">
        <f t="shared" si="46"/>
        <v>0</v>
      </c>
      <c r="G258" s="10">
        <f t="shared" si="53"/>
        <v>0</v>
      </c>
      <c r="H258" s="11">
        <f t="shared" si="47"/>
        <v>0</v>
      </c>
      <c r="I258" s="11">
        <v>0</v>
      </c>
      <c r="J258" s="12">
        <f t="shared" si="54"/>
        <v>0</v>
      </c>
      <c r="K258" s="39">
        <f t="shared" si="55"/>
        <v>9.0700000000000003E-2</v>
      </c>
      <c r="L258" s="39">
        <f t="shared" si="56"/>
        <v>1E-3</v>
      </c>
      <c r="M258" s="39">
        <f t="shared" si="57"/>
        <v>9.1700000000000004E-2</v>
      </c>
      <c r="N258" s="10">
        <f t="shared" si="58"/>
        <v>0</v>
      </c>
      <c r="O258" s="13">
        <f t="shared" si="48"/>
        <v>0</v>
      </c>
      <c r="P258" s="41">
        <f t="shared" si="59"/>
        <v>0</v>
      </c>
      <c r="Q258" s="42">
        <f t="shared" si="49"/>
        <v>0</v>
      </c>
      <c r="R258" s="10">
        <v>0</v>
      </c>
      <c r="S258" s="10">
        <v>18727.2</v>
      </c>
      <c r="T258" s="10">
        <v>0</v>
      </c>
      <c r="U258" s="10"/>
      <c r="V258" s="10">
        <v>0</v>
      </c>
      <c r="W258" s="10">
        <v>0</v>
      </c>
      <c r="X258" s="10">
        <f t="shared" si="50"/>
        <v>0</v>
      </c>
      <c r="Y258" s="10">
        <f t="shared" si="51"/>
        <v>0</v>
      </c>
      <c r="Z258" s="10">
        <f t="shared" si="52"/>
        <v>0</v>
      </c>
      <c r="AA258" s="10"/>
      <c r="AB258" s="10"/>
      <c r="AC258" s="10"/>
      <c r="AD258" s="10"/>
      <c r="AE258" s="10"/>
      <c r="AF258" s="10"/>
      <c r="AG258" s="10"/>
      <c r="AH258" s="10"/>
      <c r="AI258" s="10"/>
    </row>
    <row r="259" spans="1:35" x14ac:dyDescent="0.4">
      <c r="A259" s="3">
        <v>6383</v>
      </c>
      <c r="B259" s="3" t="s">
        <v>516</v>
      </c>
      <c r="C259" s="3" t="s">
        <v>341</v>
      </c>
      <c r="D259" s="9" t="s">
        <v>517</v>
      </c>
      <c r="E259" s="10">
        <f t="shared" si="45"/>
        <v>15607.042200720651</v>
      </c>
      <c r="F259" s="11">
        <f t="shared" si="46"/>
        <v>8.742038548073483E-5</v>
      </c>
      <c r="G259" s="10">
        <f t="shared" si="53"/>
        <v>4039.3164462974364</v>
      </c>
      <c r="H259" s="11">
        <f t="shared" si="47"/>
        <v>2.2625594028168175E-5</v>
      </c>
      <c r="I259" s="11">
        <v>8.302334002437497E-5</v>
      </c>
      <c r="J259" s="12">
        <f t="shared" si="54"/>
        <v>4.3970454563598595E-6</v>
      </c>
      <c r="K259" s="39">
        <f t="shared" si="55"/>
        <v>9.0700000000000003E-2</v>
      </c>
      <c r="L259" s="39">
        <f t="shared" si="56"/>
        <v>1E-3</v>
      </c>
      <c r="M259" s="39">
        <f t="shared" si="57"/>
        <v>9.1700000000000004E-2</v>
      </c>
      <c r="N259" s="10">
        <f t="shared" si="58"/>
        <v>154.89497414125407</v>
      </c>
      <c r="O259" s="13">
        <f t="shared" si="48"/>
        <v>8.6761976896760321E-7</v>
      </c>
      <c r="P259" s="41">
        <f t="shared" si="59"/>
        <v>3884.4214721561825</v>
      </c>
      <c r="Q259" s="42">
        <f t="shared" si="49"/>
        <v>2.1757974259200572E-5</v>
      </c>
      <c r="R259" s="10">
        <v>171280.48</v>
      </c>
      <c r="S259" s="10">
        <v>0</v>
      </c>
      <c r="T259" s="10">
        <v>0</v>
      </c>
      <c r="U259" s="10"/>
      <c r="V259" s="10">
        <v>15535.19</v>
      </c>
      <c r="W259" s="10">
        <v>171.36</v>
      </c>
      <c r="X259" s="10">
        <f t="shared" si="50"/>
        <v>15607.042200720651</v>
      </c>
      <c r="Y259" s="10">
        <f t="shared" si="51"/>
        <v>154.89497414125407</v>
      </c>
      <c r="Z259" s="10">
        <f t="shared" si="52"/>
        <v>3884.4214721561825</v>
      </c>
      <c r="AA259" s="10"/>
      <c r="AB259" s="10"/>
      <c r="AC259" s="10"/>
      <c r="AD259" s="10"/>
      <c r="AE259" s="10"/>
      <c r="AF259" s="10"/>
      <c r="AG259" s="10"/>
      <c r="AH259" s="10"/>
      <c r="AI259" s="10"/>
    </row>
    <row r="260" spans="1:35" x14ac:dyDescent="0.4">
      <c r="A260" s="3">
        <v>10576</v>
      </c>
      <c r="B260" s="3"/>
      <c r="C260" s="3" t="s">
        <v>341</v>
      </c>
      <c r="D260" s="9" t="s">
        <v>518</v>
      </c>
      <c r="E260" s="10">
        <f t="shared" si="45"/>
        <v>3009.5856266942906</v>
      </c>
      <c r="F260" s="11">
        <f t="shared" si="46"/>
        <v>1.6857719242326729E-5</v>
      </c>
      <c r="G260" s="10">
        <f t="shared" si="53"/>
        <v>778.90915541179788</v>
      </c>
      <c r="H260" s="11">
        <f t="shared" si="47"/>
        <v>4.362936791279312E-6</v>
      </c>
      <c r="I260" s="11">
        <v>9.6816340612358186E-6</v>
      </c>
      <c r="J260" s="12">
        <f t="shared" si="54"/>
        <v>7.1760851810909105E-6</v>
      </c>
      <c r="K260" s="39">
        <f t="shared" si="55"/>
        <v>9.0700000000000003E-2</v>
      </c>
      <c r="L260" s="39">
        <f t="shared" si="56"/>
        <v>1E-3</v>
      </c>
      <c r="M260" s="39">
        <f t="shared" si="57"/>
        <v>9.1700000000000004E-2</v>
      </c>
      <c r="N260" s="10">
        <f t="shared" si="58"/>
        <v>29.856331675336264</v>
      </c>
      <c r="O260" s="13">
        <f t="shared" si="48"/>
        <v>1.6723553319911262E-7</v>
      </c>
      <c r="P260" s="41">
        <f t="shared" si="59"/>
        <v>749.05282373646162</v>
      </c>
      <c r="Q260" s="42">
        <f t="shared" si="49"/>
        <v>4.1957012580801992E-6</v>
      </c>
      <c r="R260" s="10">
        <v>33028.94</v>
      </c>
      <c r="S260" s="10">
        <v>0</v>
      </c>
      <c r="T260" s="10">
        <v>0</v>
      </c>
      <c r="U260" s="10"/>
      <c r="V260" s="10">
        <v>2995.73</v>
      </c>
      <c r="W260" s="10">
        <v>33.03</v>
      </c>
      <c r="X260" s="10">
        <f t="shared" si="50"/>
        <v>3009.5856266942906</v>
      </c>
      <c r="Y260" s="10">
        <f t="shared" si="51"/>
        <v>29.856331675336264</v>
      </c>
      <c r="Z260" s="10">
        <f t="shared" si="52"/>
        <v>749.05282373646162</v>
      </c>
      <c r="AA260" s="10"/>
      <c r="AB260" s="10"/>
      <c r="AC260" s="10"/>
      <c r="AD260" s="10"/>
      <c r="AE260" s="10"/>
      <c r="AF260" s="10"/>
      <c r="AG260" s="10"/>
      <c r="AH260" s="10"/>
      <c r="AI260" s="10"/>
    </row>
    <row r="261" spans="1:35" x14ac:dyDescent="0.4">
      <c r="A261" s="3">
        <v>6404</v>
      </c>
      <c r="B261" s="3" t="s">
        <v>519</v>
      </c>
      <c r="C261" s="3" t="s">
        <v>341</v>
      </c>
      <c r="D261" s="9" t="s">
        <v>520</v>
      </c>
      <c r="E261" s="10">
        <f t="shared" si="45"/>
        <v>0</v>
      </c>
      <c r="F261" s="11">
        <f t="shared" si="46"/>
        <v>0</v>
      </c>
      <c r="G261" s="10">
        <f t="shared" si="53"/>
        <v>0</v>
      </c>
      <c r="H261" s="11">
        <f t="shared" si="47"/>
        <v>0</v>
      </c>
      <c r="I261" s="11">
        <v>0</v>
      </c>
      <c r="J261" s="12">
        <f t="shared" si="54"/>
        <v>0</v>
      </c>
      <c r="K261" s="39">
        <f t="shared" si="55"/>
        <v>9.0700000000000003E-2</v>
      </c>
      <c r="L261" s="39">
        <f t="shared" si="56"/>
        <v>1E-3</v>
      </c>
      <c r="M261" s="39">
        <f t="shared" si="57"/>
        <v>9.1700000000000004E-2</v>
      </c>
      <c r="N261" s="10">
        <f t="shared" si="58"/>
        <v>0</v>
      </c>
      <c r="O261" s="13">
        <f t="shared" si="48"/>
        <v>0</v>
      </c>
      <c r="P261" s="41">
        <f t="shared" si="59"/>
        <v>0</v>
      </c>
      <c r="Q261" s="42">
        <f t="shared" si="49"/>
        <v>0</v>
      </c>
      <c r="R261" s="10">
        <v>0</v>
      </c>
      <c r="S261" s="10">
        <v>23775.78</v>
      </c>
      <c r="T261" s="10">
        <v>0</v>
      </c>
      <c r="U261" s="10"/>
      <c r="V261" s="10">
        <v>0</v>
      </c>
      <c r="W261" s="10">
        <v>0</v>
      </c>
      <c r="X261" s="10">
        <f t="shared" si="50"/>
        <v>0</v>
      </c>
      <c r="Y261" s="10">
        <f t="shared" si="51"/>
        <v>0</v>
      </c>
      <c r="Z261" s="10">
        <f t="shared" si="52"/>
        <v>0</v>
      </c>
      <c r="AA261" s="10"/>
      <c r="AB261" s="10"/>
      <c r="AC261" s="10"/>
      <c r="AD261" s="10"/>
      <c r="AE261" s="10"/>
      <c r="AF261" s="10"/>
      <c r="AG261" s="10"/>
      <c r="AH261" s="10"/>
      <c r="AI261" s="10"/>
    </row>
    <row r="262" spans="1:35" x14ac:dyDescent="0.4">
      <c r="A262" s="3">
        <v>6674</v>
      </c>
      <c r="B262" s="3" t="s">
        <v>521</v>
      </c>
      <c r="C262" s="3" t="s">
        <v>341</v>
      </c>
      <c r="D262" s="9" t="s">
        <v>522</v>
      </c>
      <c r="E262" s="10">
        <f t="shared" si="45"/>
        <v>67371.93909086546</v>
      </c>
      <c r="F262" s="11">
        <f t="shared" si="46"/>
        <v>3.7737329150273538E-4</v>
      </c>
      <c r="G262" s="10">
        <f t="shared" si="53"/>
        <v>17542.204150081627</v>
      </c>
      <c r="H262" s="11">
        <f t="shared" si="47"/>
        <v>9.825988994321238E-5</v>
      </c>
      <c r="I262" s="11">
        <v>2.5941352628082372E-4</v>
      </c>
      <c r="J262" s="12">
        <f t="shared" si="54"/>
        <v>1.1795976522191166E-4</v>
      </c>
      <c r="K262" s="39">
        <f t="shared" si="55"/>
        <v>9.0700000000000003E-2</v>
      </c>
      <c r="L262" s="39">
        <f t="shared" si="56"/>
        <v>1E-3</v>
      </c>
      <c r="M262" s="39">
        <f t="shared" si="57"/>
        <v>9.1700000000000004E-2</v>
      </c>
      <c r="N262" s="10">
        <f t="shared" si="58"/>
        <v>774.0681086943448</v>
      </c>
      <c r="O262" s="13">
        <f t="shared" si="48"/>
        <v>4.3358204315791725E-6</v>
      </c>
      <c r="P262" s="41">
        <f t="shared" si="59"/>
        <v>16768.136041387283</v>
      </c>
      <c r="Q262" s="42">
        <f t="shared" si="49"/>
        <v>9.3924069511633202E-5</v>
      </c>
      <c r="R262" s="10">
        <v>739377.59</v>
      </c>
      <c r="S262" s="10">
        <v>116984.93</v>
      </c>
      <c r="T262" s="10">
        <v>0</v>
      </c>
      <c r="U262" s="10"/>
      <c r="V262" s="10">
        <v>67061.77</v>
      </c>
      <c r="W262" s="10">
        <v>856.35</v>
      </c>
      <c r="X262" s="10">
        <f t="shared" si="50"/>
        <v>67371.93909086546</v>
      </c>
      <c r="Y262" s="10">
        <f t="shared" si="51"/>
        <v>774.0681086943448</v>
      </c>
      <c r="Z262" s="10">
        <f t="shared" si="52"/>
        <v>16768.136041387283</v>
      </c>
      <c r="AA262" s="10"/>
      <c r="AB262" s="10"/>
      <c r="AC262" s="10"/>
      <c r="AD262" s="10"/>
      <c r="AE262" s="10"/>
      <c r="AF262" s="10"/>
      <c r="AG262" s="10"/>
      <c r="AH262" s="10"/>
      <c r="AI262" s="10"/>
    </row>
    <row r="263" spans="1:35" x14ac:dyDescent="0.4">
      <c r="A263" s="3">
        <v>6723</v>
      </c>
      <c r="B263" s="3" t="s">
        <v>523</v>
      </c>
      <c r="C263" s="3" t="s">
        <v>341</v>
      </c>
      <c r="D263" s="9" t="s">
        <v>524</v>
      </c>
      <c r="E263" s="10">
        <f t="shared" si="45"/>
        <v>4373.7359456213553</v>
      </c>
      <c r="F263" s="11">
        <f t="shared" si="46"/>
        <v>2.4498792111903825E-5</v>
      </c>
      <c r="G263" s="10">
        <f t="shared" si="53"/>
        <v>1131.9628106329812</v>
      </c>
      <c r="H263" s="11">
        <f t="shared" si="47"/>
        <v>6.3405111604569103E-6</v>
      </c>
      <c r="I263" s="11">
        <v>2.3881364017715019E-5</v>
      </c>
      <c r="J263" s="12">
        <f t="shared" si="54"/>
        <v>6.1742809418880519E-7</v>
      </c>
      <c r="K263" s="39">
        <f t="shared" si="55"/>
        <v>9.0700000000000003E-2</v>
      </c>
      <c r="L263" s="39">
        <f t="shared" si="56"/>
        <v>1E-3</v>
      </c>
      <c r="M263" s="39">
        <f t="shared" si="57"/>
        <v>9.1700000000000004E-2</v>
      </c>
      <c r="N263" s="10">
        <f t="shared" si="58"/>
        <v>43.387947938726626</v>
      </c>
      <c r="O263" s="13">
        <f t="shared" si="48"/>
        <v>2.4303074760997287E-7</v>
      </c>
      <c r="P263" s="41">
        <f t="shared" si="59"/>
        <v>1088.5748626942545</v>
      </c>
      <c r="Q263" s="42">
        <f t="shared" si="49"/>
        <v>6.0974804128469374E-6</v>
      </c>
      <c r="R263" s="10">
        <v>48000</v>
      </c>
      <c r="S263" s="10">
        <v>0</v>
      </c>
      <c r="T263" s="10">
        <v>0</v>
      </c>
      <c r="U263" s="10"/>
      <c r="V263" s="10">
        <v>4353.6000000000004</v>
      </c>
      <c r="W263" s="10">
        <v>48</v>
      </c>
      <c r="X263" s="10">
        <f t="shared" si="50"/>
        <v>4373.7359456213553</v>
      </c>
      <c r="Y263" s="10">
        <f t="shared" si="51"/>
        <v>43.387947938726626</v>
      </c>
      <c r="Z263" s="10">
        <f t="shared" si="52"/>
        <v>1088.5748626942545</v>
      </c>
      <c r="AA263" s="10"/>
      <c r="AB263" s="10"/>
      <c r="AC263" s="10"/>
      <c r="AD263" s="10"/>
      <c r="AE263" s="10"/>
      <c r="AF263" s="10"/>
      <c r="AG263" s="10"/>
      <c r="AH263" s="10"/>
      <c r="AI263" s="10"/>
    </row>
    <row r="264" spans="1:35" x14ac:dyDescent="0.4">
      <c r="A264" s="3">
        <v>9854</v>
      </c>
      <c r="B264" s="3">
        <v>0</v>
      </c>
      <c r="C264" s="3" t="s">
        <v>341</v>
      </c>
      <c r="D264" s="9" t="s">
        <v>525</v>
      </c>
      <c r="E264" s="10">
        <f t="shared" si="45"/>
        <v>5004.2989517837732</v>
      </c>
      <c r="F264" s="11">
        <f t="shared" si="46"/>
        <v>2.8030791344023809E-5</v>
      </c>
      <c r="G264" s="10">
        <f t="shared" si="53"/>
        <v>1295.1852339426723</v>
      </c>
      <c r="H264" s="11">
        <f t="shared" si="47"/>
        <v>7.2547758226088466E-6</v>
      </c>
      <c r="I264" s="11">
        <v>2.0737741155740853E-5</v>
      </c>
      <c r="J264" s="12">
        <f t="shared" si="54"/>
        <v>7.2930501882829554E-6</v>
      </c>
      <c r="K264" s="39">
        <f t="shared" si="55"/>
        <v>9.0700000000000003E-2</v>
      </c>
      <c r="L264" s="39">
        <f t="shared" si="56"/>
        <v>1E-3</v>
      </c>
      <c r="M264" s="39">
        <f t="shared" si="57"/>
        <v>9.1700000000000004E-2</v>
      </c>
      <c r="N264" s="10">
        <f t="shared" si="58"/>
        <v>49.670161234021421</v>
      </c>
      <c r="O264" s="13">
        <f t="shared" si="48"/>
        <v>2.7821957460766689E-7</v>
      </c>
      <c r="P264" s="41">
        <f t="shared" si="59"/>
        <v>1245.5150727086509</v>
      </c>
      <c r="Q264" s="42">
        <f t="shared" si="49"/>
        <v>6.9765562480011799E-6</v>
      </c>
      <c r="R264" s="10">
        <v>40865</v>
      </c>
      <c r="S264" s="10">
        <v>0</v>
      </c>
      <c r="T264" s="10">
        <v>0</v>
      </c>
      <c r="U264" s="10"/>
      <c r="V264" s="10">
        <v>4981.26</v>
      </c>
      <c r="W264" s="10">
        <v>54.95</v>
      </c>
      <c r="X264" s="10">
        <f t="shared" si="50"/>
        <v>5004.2989517837732</v>
      </c>
      <c r="Y264" s="10">
        <f t="shared" si="51"/>
        <v>49.670161234021421</v>
      </c>
      <c r="Z264" s="10">
        <f t="shared" si="52"/>
        <v>1245.5150727086509</v>
      </c>
      <c r="AA264" s="10"/>
      <c r="AB264" s="10"/>
      <c r="AC264" s="10"/>
      <c r="AD264" s="10"/>
      <c r="AE264" s="10"/>
      <c r="AF264" s="10"/>
      <c r="AG264" s="10"/>
      <c r="AH264" s="10"/>
      <c r="AI264" s="10"/>
    </row>
    <row r="265" spans="1:35" x14ac:dyDescent="0.4">
      <c r="A265" s="3">
        <v>6733</v>
      </c>
      <c r="B265" s="3" t="s">
        <v>526</v>
      </c>
      <c r="C265" s="3" t="s">
        <v>341</v>
      </c>
      <c r="D265" s="9" t="s">
        <v>527</v>
      </c>
      <c r="E265" s="10">
        <f t="shared" si="45"/>
        <v>23455.545391067473</v>
      </c>
      <c r="F265" s="11">
        <f t="shared" si="46"/>
        <v>1.3138253830397863E-4</v>
      </c>
      <c r="G265" s="10">
        <f t="shared" si="53"/>
        <v>6070.4413925122499</v>
      </c>
      <c r="H265" s="11">
        <f t="shared" si="47"/>
        <v>3.4002620083075419E-5</v>
      </c>
      <c r="I265" s="11">
        <v>1.1054572040423726E-4</v>
      </c>
      <c r="J265" s="12">
        <f t="shared" si="54"/>
        <v>2.0836817899741371E-5</v>
      </c>
      <c r="K265" s="39">
        <f t="shared" si="55"/>
        <v>9.0700000000000003E-2</v>
      </c>
      <c r="L265" s="39">
        <f t="shared" si="56"/>
        <v>1E-3</v>
      </c>
      <c r="M265" s="39">
        <f t="shared" si="57"/>
        <v>9.1700000000000004E-2</v>
      </c>
      <c r="N265" s="10">
        <f t="shared" si="58"/>
        <v>232.61363588649812</v>
      </c>
      <c r="O265" s="13">
        <f t="shared" si="48"/>
        <v>1.3029485956239671E-6</v>
      </c>
      <c r="P265" s="41">
        <f t="shared" si="59"/>
        <v>5837.827756625752</v>
      </c>
      <c r="Q265" s="42">
        <f t="shared" si="49"/>
        <v>3.2699671487451458E-5</v>
      </c>
      <c r="R265" s="10">
        <v>257415.21</v>
      </c>
      <c r="S265" s="10">
        <v>0</v>
      </c>
      <c r="T265" s="10">
        <v>0</v>
      </c>
      <c r="U265" s="10"/>
      <c r="V265" s="10">
        <v>23347.56</v>
      </c>
      <c r="W265" s="10">
        <v>257.33999999999997</v>
      </c>
      <c r="X265" s="10">
        <f t="shared" si="50"/>
        <v>23455.545391067473</v>
      </c>
      <c r="Y265" s="10">
        <f t="shared" si="51"/>
        <v>232.61363588649812</v>
      </c>
      <c r="Z265" s="10">
        <f t="shared" si="52"/>
        <v>5837.827756625752</v>
      </c>
      <c r="AA265" s="10"/>
      <c r="AB265" s="10"/>
      <c r="AC265" s="10"/>
      <c r="AD265" s="10"/>
      <c r="AE265" s="10"/>
      <c r="AF265" s="10"/>
      <c r="AG265" s="10"/>
      <c r="AH265" s="10"/>
      <c r="AI265" s="10"/>
    </row>
    <row r="266" spans="1:35" x14ac:dyDescent="0.4">
      <c r="A266" s="3">
        <v>6679</v>
      </c>
      <c r="B266" s="3" t="s">
        <v>528</v>
      </c>
      <c r="C266" s="3" t="s">
        <v>341</v>
      </c>
      <c r="D266" s="9" t="s">
        <v>529</v>
      </c>
      <c r="E266" s="10">
        <f t="shared" si="45"/>
        <v>117990.73954553533</v>
      </c>
      <c r="F266" s="11">
        <f t="shared" si="46"/>
        <v>6.6090651909375881E-4</v>
      </c>
      <c r="G266" s="10">
        <f t="shared" si="53"/>
        <v>30698.429008093804</v>
      </c>
      <c r="H266" s="11">
        <f t="shared" si="47"/>
        <v>1.7195240860030578E-4</v>
      </c>
      <c r="I266" s="11">
        <v>6.1399219066475118E-4</v>
      </c>
      <c r="J266" s="12">
        <f t="shared" si="54"/>
        <v>4.6914328429007628E-5</v>
      </c>
      <c r="K266" s="39">
        <f t="shared" si="55"/>
        <v>9.0700000000000003E-2</v>
      </c>
      <c r="L266" s="39">
        <f t="shared" si="56"/>
        <v>1E-3</v>
      </c>
      <c r="M266" s="39">
        <f t="shared" si="57"/>
        <v>9.1700000000000004E-2</v>
      </c>
      <c r="N266" s="10">
        <f t="shared" si="58"/>
        <v>1331.829218602496</v>
      </c>
      <c r="O266" s="13">
        <f t="shared" si="48"/>
        <v>7.460031323511125E-6</v>
      </c>
      <c r="P266" s="41">
        <f t="shared" si="59"/>
        <v>29366.599789491309</v>
      </c>
      <c r="Q266" s="42">
        <f t="shared" si="49"/>
        <v>1.6449237727679465E-4</v>
      </c>
      <c r="R266" s="10">
        <v>1289645.56</v>
      </c>
      <c r="S266" s="10">
        <v>178485.69</v>
      </c>
      <c r="T266" s="10">
        <v>0</v>
      </c>
      <c r="U266" s="10"/>
      <c r="V266" s="10">
        <v>117447.53000000001</v>
      </c>
      <c r="W266" s="10">
        <v>1473.4</v>
      </c>
      <c r="X266" s="10">
        <f t="shared" si="50"/>
        <v>117990.73954553533</v>
      </c>
      <c r="Y266" s="10">
        <f t="shared" si="51"/>
        <v>1331.829218602496</v>
      </c>
      <c r="Z266" s="10">
        <f t="shared" si="52"/>
        <v>29366.599789491309</v>
      </c>
      <c r="AA266" s="10"/>
      <c r="AB266" s="10"/>
      <c r="AC266" s="10"/>
      <c r="AD266" s="10"/>
      <c r="AE266" s="10"/>
      <c r="AF266" s="10"/>
      <c r="AG266" s="10"/>
      <c r="AH266" s="10"/>
      <c r="AI266" s="10"/>
    </row>
    <row r="267" spans="1:35" x14ac:dyDescent="0.4">
      <c r="A267" s="3">
        <v>6737</v>
      </c>
      <c r="B267" s="3" t="s">
        <v>530</v>
      </c>
      <c r="C267" s="3" t="s">
        <v>341</v>
      </c>
      <c r="D267" s="9" t="s">
        <v>531</v>
      </c>
      <c r="E267" s="10">
        <f t="shared" ref="E267:E330" si="60">X267</f>
        <v>0</v>
      </c>
      <c r="F267" s="11">
        <f t="shared" ref="F267:F330" si="61">E267/($E$582+$G$582)</f>
        <v>0</v>
      </c>
      <c r="G267" s="10">
        <f t="shared" si="53"/>
        <v>0</v>
      </c>
      <c r="H267" s="11">
        <f t="shared" ref="H267:H330" si="62">G267/($E$582+$G$582)</f>
        <v>0</v>
      </c>
      <c r="I267" s="11">
        <v>0</v>
      </c>
      <c r="J267" s="12">
        <f t="shared" si="54"/>
        <v>0</v>
      </c>
      <c r="K267" s="39">
        <f t="shared" si="55"/>
        <v>9.0700000000000003E-2</v>
      </c>
      <c r="L267" s="39">
        <f t="shared" si="56"/>
        <v>1E-3</v>
      </c>
      <c r="M267" s="39">
        <f t="shared" si="57"/>
        <v>9.1700000000000004E-2</v>
      </c>
      <c r="N267" s="10">
        <f t="shared" si="58"/>
        <v>0</v>
      </c>
      <c r="O267" s="13">
        <f t="shared" ref="O267:O330" si="63">N267/($E$582+$G$582)</f>
        <v>0</v>
      </c>
      <c r="P267" s="41">
        <f t="shared" si="59"/>
        <v>0</v>
      </c>
      <c r="Q267" s="42">
        <f t="shared" ref="Q267:Q330" si="64">P267/($E$582+$G$582)</f>
        <v>0</v>
      </c>
      <c r="R267" s="10">
        <v>0</v>
      </c>
      <c r="S267" s="10">
        <v>66639.03</v>
      </c>
      <c r="T267" s="10">
        <v>0</v>
      </c>
      <c r="U267" s="10"/>
      <c r="V267" s="10">
        <v>0</v>
      </c>
      <c r="W267" s="10">
        <v>0</v>
      </c>
      <c r="X267" s="10">
        <f t="shared" ref="X267:X330" si="65">V267/$V$582*$X$583</f>
        <v>0</v>
      </c>
      <c r="Y267" s="10">
        <f t="shared" ref="Y267:Y330" si="66">W267/$W$582*$Y$583</f>
        <v>0</v>
      </c>
      <c r="Z267" s="10">
        <f t="shared" ref="Z267:Z330" si="67">V267/$V$582*$Z$583</f>
        <v>0</v>
      </c>
      <c r="AA267" s="10"/>
      <c r="AB267" s="10"/>
      <c r="AC267" s="10"/>
      <c r="AD267" s="10"/>
      <c r="AE267" s="10"/>
      <c r="AF267" s="10"/>
      <c r="AG267" s="10"/>
      <c r="AH267" s="10"/>
      <c r="AI267" s="10"/>
    </row>
    <row r="268" spans="1:35" x14ac:dyDescent="0.4">
      <c r="A268" s="3">
        <v>7277</v>
      </c>
      <c r="B268" s="3" t="s">
        <v>532</v>
      </c>
      <c r="C268" s="3" t="s">
        <v>341</v>
      </c>
      <c r="D268" s="9" t="s">
        <v>533</v>
      </c>
      <c r="E268" s="10">
        <f t="shared" si="60"/>
        <v>3526.3949299159904</v>
      </c>
      <c r="F268" s="11">
        <f t="shared" si="61"/>
        <v>1.9752545047666373E-5</v>
      </c>
      <c r="G268" s="10">
        <f t="shared" ref="G268:G331" si="68">Y268+Z268</f>
        <v>952.76925326025707</v>
      </c>
      <c r="H268" s="11">
        <f t="shared" si="62"/>
        <v>5.3367867096788904E-6</v>
      </c>
      <c r="I268" s="11">
        <v>1.9922363601147238E-5</v>
      </c>
      <c r="J268" s="12">
        <f t="shared" ref="J268:J331" si="69">F268-I268</f>
        <v>-1.6981855348086432E-7</v>
      </c>
      <c r="K268" s="39">
        <f t="shared" ref="K268:K331" si="70">IF(OR($C268="City",$C268="County",$C268="Other Local Government",$C268="Consolidated Government"),0.0907,IF(OR($C268="School District"),0.088,IF(OR($C268="State Agency",$C268="University"),0.0917,)))</f>
        <v>9.0700000000000003E-2</v>
      </c>
      <c r="L268" s="39">
        <f t="shared" ref="L268:L331" si="71">IF(OR($C268="City",$C268="County",$C268="Other Local Government",$C268="Consolidated Government"),0.001,IF(OR($C268="School District"),0.0037,IF(OR($C268="State Agency",$C268="University"),0,)))</f>
        <v>1E-3</v>
      </c>
      <c r="M268" s="39">
        <f t="shared" ref="M268:M331" si="72">K268+L268</f>
        <v>9.1700000000000004E-2</v>
      </c>
      <c r="N268" s="10">
        <f t="shared" ref="N268:N331" si="73">Y268</f>
        <v>75.088267401458765</v>
      </c>
      <c r="O268" s="13">
        <f t="shared" si="63"/>
        <v>4.2059508758250928E-7</v>
      </c>
      <c r="P268" s="41">
        <f t="shared" ref="P268:P331" si="74">Z268</f>
        <v>877.68098585879829</v>
      </c>
      <c r="Q268" s="42">
        <f t="shared" si="64"/>
        <v>4.9161916220963813E-6</v>
      </c>
      <c r="R268" s="10">
        <v>38701.08</v>
      </c>
      <c r="S268" s="10">
        <v>44379</v>
      </c>
      <c r="T268" s="10">
        <v>0</v>
      </c>
      <c r="U268" s="10"/>
      <c r="V268" s="10">
        <v>3510.16</v>
      </c>
      <c r="W268" s="10">
        <v>83.07</v>
      </c>
      <c r="X268" s="10">
        <f t="shared" si="65"/>
        <v>3526.3949299159904</v>
      </c>
      <c r="Y268" s="10">
        <f t="shared" si="66"/>
        <v>75.088267401458765</v>
      </c>
      <c r="Z268" s="10">
        <f t="shared" si="67"/>
        <v>877.68098585879829</v>
      </c>
      <c r="AA268" s="10"/>
      <c r="AB268" s="10"/>
      <c r="AC268" s="10"/>
      <c r="AD268" s="10"/>
      <c r="AE268" s="10"/>
      <c r="AF268" s="10"/>
      <c r="AG268" s="10"/>
      <c r="AH268" s="10"/>
      <c r="AI268" s="10"/>
    </row>
    <row r="269" spans="1:35" x14ac:dyDescent="0.4">
      <c r="A269" s="3">
        <v>6415</v>
      </c>
      <c r="B269" s="3" t="s">
        <v>534</v>
      </c>
      <c r="C269" s="3" t="s">
        <v>341</v>
      </c>
      <c r="D269" s="9" t="s">
        <v>535</v>
      </c>
      <c r="E269" s="10">
        <f t="shared" si="60"/>
        <v>26232.108219942285</v>
      </c>
      <c r="F269" s="11">
        <f t="shared" si="61"/>
        <v>1.4693501709464325E-4</v>
      </c>
      <c r="G269" s="10">
        <f t="shared" si="68"/>
        <v>6789.1300993017767</v>
      </c>
      <c r="H269" s="11">
        <f t="shared" si="62"/>
        <v>3.8028241528841112E-5</v>
      </c>
      <c r="I269" s="11">
        <v>2.0275899747942982E-4</v>
      </c>
      <c r="J269" s="12">
        <f t="shared" si="69"/>
        <v>-5.5823980384786575E-5</v>
      </c>
      <c r="K269" s="39">
        <f t="shared" si="70"/>
        <v>9.0700000000000003E-2</v>
      </c>
      <c r="L269" s="39">
        <f t="shared" si="71"/>
        <v>1E-3</v>
      </c>
      <c r="M269" s="39">
        <f t="shared" si="72"/>
        <v>9.1700000000000004E-2</v>
      </c>
      <c r="N269" s="10">
        <f t="shared" si="73"/>
        <v>260.24633522997465</v>
      </c>
      <c r="O269" s="13">
        <f t="shared" si="63"/>
        <v>1.4577288030080686E-6</v>
      </c>
      <c r="P269" s="41">
        <f t="shared" si="74"/>
        <v>6528.883764071802</v>
      </c>
      <c r="Q269" s="42">
        <f t="shared" si="64"/>
        <v>3.6570512725833047E-5</v>
      </c>
      <c r="R269" s="10">
        <v>277268.93</v>
      </c>
      <c r="S269" s="10">
        <v>0</v>
      </c>
      <c r="T269" s="10">
        <v>0</v>
      </c>
      <c r="U269" s="10"/>
      <c r="V269" s="10">
        <v>26111.34</v>
      </c>
      <c r="W269" s="10">
        <v>287.91000000000003</v>
      </c>
      <c r="X269" s="10">
        <f t="shared" si="65"/>
        <v>26232.108219942285</v>
      </c>
      <c r="Y269" s="10">
        <f t="shared" si="66"/>
        <v>260.24633522997465</v>
      </c>
      <c r="Z269" s="10">
        <f t="shared" si="67"/>
        <v>6528.883764071802</v>
      </c>
      <c r="AA269" s="10"/>
      <c r="AB269" s="10"/>
      <c r="AC269" s="10"/>
      <c r="AD269" s="10"/>
      <c r="AE269" s="10"/>
      <c r="AF269" s="10"/>
      <c r="AG269" s="10"/>
      <c r="AH269" s="10"/>
      <c r="AI269" s="10"/>
    </row>
    <row r="270" spans="1:35" x14ac:dyDescent="0.4">
      <c r="A270" s="3">
        <v>7688</v>
      </c>
      <c r="B270" s="3" t="s">
        <v>536</v>
      </c>
      <c r="C270" s="3" t="s">
        <v>341</v>
      </c>
      <c r="D270" s="9" t="s">
        <v>537</v>
      </c>
      <c r="E270" s="10">
        <f t="shared" si="60"/>
        <v>29329.437805082591</v>
      </c>
      <c r="F270" s="11">
        <f t="shared" si="61"/>
        <v>1.6428422028199333E-4</v>
      </c>
      <c r="G270" s="10">
        <f t="shared" si="68"/>
        <v>7603.8884542535816</v>
      </c>
      <c r="H270" s="11">
        <f t="shared" si="62"/>
        <v>4.2591981957520633E-5</v>
      </c>
      <c r="I270" s="11">
        <v>1.507233024973649E-4</v>
      </c>
      <c r="J270" s="12">
        <f t="shared" si="69"/>
        <v>1.3560917784628433E-5</v>
      </c>
      <c r="K270" s="39">
        <f t="shared" si="70"/>
        <v>9.0700000000000003E-2</v>
      </c>
      <c r="L270" s="39">
        <f t="shared" si="71"/>
        <v>1E-3</v>
      </c>
      <c r="M270" s="39">
        <f t="shared" si="72"/>
        <v>9.1700000000000004E-2</v>
      </c>
      <c r="N270" s="10">
        <f t="shared" si="73"/>
        <v>304.11335842719137</v>
      </c>
      <c r="O270" s="13">
        <f t="shared" si="63"/>
        <v>1.7034430151229015E-6</v>
      </c>
      <c r="P270" s="41">
        <f t="shared" si="74"/>
        <v>7299.7750958263905</v>
      </c>
      <c r="Q270" s="42">
        <f t="shared" si="64"/>
        <v>4.0888538942397734E-5</v>
      </c>
      <c r="R270" s="10">
        <v>321877.83999999997</v>
      </c>
      <c r="S270" s="10">
        <v>14627.04</v>
      </c>
      <c r="T270" s="10">
        <v>0</v>
      </c>
      <c r="U270" s="10"/>
      <c r="V270" s="10">
        <v>29194.41</v>
      </c>
      <c r="W270" s="10">
        <v>336.44</v>
      </c>
      <c r="X270" s="10">
        <f t="shared" si="65"/>
        <v>29329.437805082591</v>
      </c>
      <c r="Y270" s="10">
        <f t="shared" si="66"/>
        <v>304.11335842719137</v>
      </c>
      <c r="Z270" s="10">
        <f t="shared" si="67"/>
        <v>7299.7750958263905</v>
      </c>
      <c r="AA270" s="10"/>
      <c r="AB270" s="10"/>
      <c r="AC270" s="10"/>
      <c r="AD270" s="10"/>
      <c r="AE270" s="10"/>
      <c r="AF270" s="10"/>
      <c r="AG270" s="10"/>
      <c r="AH270" s="10"/>
      <c r="AI270" s="10"/>
    </row>
    <row r="271" spans="1:35" x14ac:dyDescent="0.4">
      <c r="A271" s="3">
        <v>6673</v>
      </c>
      <c r="B271" s="3" t="s">
        <v>538</v>
      </c>
      <c r="C271" s="3" t="s">
        <v>341</v>
      </c>
      <c r="D271" s="9" t="s">
        <v>539</v>
      </c>
      <c r="E271" s="10">
        <f t="shared" si="60"/>
        <v>42424.043168628014</v>
      </c>
      <c r="F271" s="11">
        <f t="shared" si="61"/>
        <v>2.3763158705892055E-4</v>
      </c>
      <c r="G271" s="10">
        <f t="shared" si="68"/>
        <v>11038.188896879265</v>
      </c>
      <c r="H271" s="11">
        <f t="shared" si="62"/>
        <v>6.1828674258969816E-5</v>
      </c>
      <c r="I271" s="11">
        <v>2.6629740435277964E-4</v>
      </c>
      <c r="J271" s="12">
        <f t="shared" si="69"/>
        <v>-2.8665817293859093E-5</v>
      </c>
      <c r="K271" s="39">
        <f t="shared" si="70"/>
        <v>9.0700000000000003E-2</v>
      </c>
      <c r="L271" s="39">
        <f t="shared" si="71"/>
        <v>1E-3</v>
      </c>
      <c r="M271" s="39">
        <f t="shared" si="72"/>
        <v>9.1700000000000004E-2</v>
      </c>
      <c r="N271" s="10">
        <f t="shared" si="73"/>
        <v>479.31027654144123</v>
      </c>
      <c r="O271" s="13">
        <f t="shared" si="63"/>
        <v>2.6847809214096707E-6</v>
      </c>
      <c r="P271" s="41">
        <f t="shared" si="74"/>
        <v>10558.878620337824</v>
      </c>
      <c r="Q271" s="42">
        <f t="shared" si="64"/>
        <v>5.9143893337560148E-5</v>
      </c>
      <c r="R271" s="10">
        <v>465587.82</v>
      </c>
      <c r="S271" s="10">
        <v>64666.67</v>
      </c>
      <c r="T271" s="10">
        <v>0</v>
      </c>
      <c r="U271" s="10"/>
      <c r="V271" s="10">
        <v>42228.73</v>
      </c>
      <c r="W271" s="10">
        <v>530.26</v>
      </c>
      <c r="X271" s="10">
        <f t="shared" si="65"/>
        <v>42424.043168628014</v>
      </c>
      <c r="Y271" s="10">
        <f t="shared" si="66"/>
        <v>479.31027654144123</v>
      </c>
      <c r="Z271" s="10">
        <f t="shared" si="67"/>
        <v>10558.878620337824</v>
      </c>
      <c r="AA271" s="10"/>
      <c r="AB271" s="10"/>
      <c r="AC271" s="10"/>
      <c r="AD271" s="10"/>
      <c r="AE271" s="10"/>
      <c r="AF271" s="10"/>
      <c r="AG271" s="10"/>
      <c r="AH271" s="10"/>
      <c r="AI271" s="10"/>
    </row>
    <row r="272" spans="1:35" x14ac:dyDescent="0.4">
      <c r="A272" s="3">
        <v>7682</v>
      </c>
      <c r="B272" s="3" t="s">
        <v>540</v>
      </c>
      <c r="C272" s="3" t="s">
        <v>341</v>
      </c>
      <c r="D272" s="9" t="s">
        <v>541</v>
      </c>
      <c r="E272" s="10">
        <f t="shared" si="60"/>
        <v>11238.992433308644</v>
      </c>
      <c r="F272" s="11">
        <f t="shared" si="61"/>
        <v>6.2953443599296231E-5</v>
      </c>
      <c r="G272" s="10">
        <f t="shared" si="68"/>
        <v>2908.7417455313494</v>
      </c>
      <c r="H272" s="11">
        <f t="shared" si="62"/>
        <v>1.6292858146210087E-5</v>
      </c>
      <c r="I272" s="11">
        <v>6.3504407823970917E-5</v>
      </c>
      <c r="J272" s="12">
        <f t="shared" si="69"/>
        <v>-5.5096422467468644E-7</v>
      </c>
      <c r="K272" s="39">
        <f t="shared" si="70"/>
        <v>9.0700000000000003E-2</v>
      </c>
      <c r="L272" s="39">
        <f t="shared" si="71"/>
        <v>1E-3</v>
      </c>
      <c r="M272" s="39">
        <f t="shared" si="72"/>
        <v>9.1700000000000004E-2</v>
      </c>
      <c r="N272" s="10">
        <f t="shared" si="73"/>
        <v>111.47990873506572</v>
      </c>
      <c r="O272" s="13">
        <f t="shared" si="63"/>
        <v>6.2443712714037401E-7</v>
      </c>
      <c r="P272" s="41">
        <f t="shared" si="74"/>
        <v>2797.2618367962837</v>
      </c>
      <c r="Q272" s="42">
        <f t="shared" si="64"/>
        <v>1.5668421019069715E-5</v>
      </c>
      <c r="R272" s="10">
        <v>123343.69</v>
      </c>
      <c r="S272" s="10">
        <v>0</v>
      </c>
      <c r="T272" s="10">
        <v>0</v>
      </c>
      <c r="U272" s="10"/>
      <c r="V272" s="10">
        <v>11187.25</v>
      </c>
      <c r="W272" s="10">
        <v>123.33</v>
      </c>
      <c r="X272" s="10">
        <f t="shared" si="65"/>
        <v>11238.992433308644</v>
      </c>
      <c r="Y272" s="10">
        <f t="shared" si="66"/>
        <v>111.47990873506572</v>
      </c>
      <c r="Z272" s="10">
        <f t="shared" si="67"/>
        <v>2797.2618367962837</v>
      </c>
      <c r="AA272" s="10"/>
      <c r="AB272" s="10"/>
      <c r="AC272" s="10"/>
      <c r="AD272" s="10"/>
      <c r="AE272" s="10"/>
      <c r="AF272" s="10"/>
      <c r="AG272" s="10"/>
      <c r="AH272" s="10"/>
      <c r="AI272" s="10"/>
    </row>
    <row r="273" spans="1:35" x14ac:dyDescent="0.4">
      <c r="A273" s="3">
        <v>6352</v>
      </c>
      <c r="B273" s="3" t="s">
        <v>542</v>
      </c>
      <c r="C273" s="3" t="s">
        <v>341</v>
      </c>
      <c r="D273" s="9" t="s">
        <v>543</v>
      </c>
      <c r="E273" s="10">
        <f t="shared" si="60"/>
        <v>1284.4835464886751</v>
      </c>
      <c r="F273" s="11">
        <f t="shared" si="61"/>
        <v>7.1948320081121067E-6</v>
      </c>
      <c r="G273" s="10">
        <f t="shared" si="68"/>
        <v>332.43002441809347</v>
      </c>
      <c r="H273" s="11">
        <f t="shared" si="62"/>
        <v>1.8620543538133018E-6</v>
      </c>
      <c r="I273" s="11">
        <v>7.1868713638636138E-6</v>
      </c>
      <c r="J273" s="12">
        <f t="shared" si="69"/>
        <v>7.9606442484929241E-9</v>
      </c>
      <c r="K273" s="39">
        <f t="shared" si="70"/>
        <v>9.0700000000000003E-2</v>
      </c>
      <c r="L273" s="39">
        <f t="shared" si="71"/>
        <v>1E-3</v>
      </c>
      <c r="M273" s="39">
        <f t="shared" si="72"/>
        <v>9.1700000000000004E-2</v>
      </c>
      <c r="N273" s="10">
        <f t="shared" si="73"/>
        <v>12.736170551180379</v>
      </c>
      <c r="O273" s="13">
        <f t="shared" si="63"/>
        <v>7.1339650704677457E-8</v>
      </c>
      <c r="P273" s="41">
        <f t="shared" si="74"/>
        <v>319.69385386691312</v>
      </c>
      <c r="Q273" s="42">
        <f t="shared" si="64"/>
        <v>1.7907147031086247E-6</v>
      </c>
      <c r="R273" s="10">
        <v>14096.68</v>
      </c>
      <c r="S273" s="10">
        <v>0</v>
      </c>
      <c r="T273" s="10">
        <v>0</v>
      </c>
      <c r="U273" s="10"/>
      <c r="V273" s="10">
        <v>1278.57</v>
      </c>
      <c r="W273" s="10">
        <v>14.09</v>
      </c>
      <c r="X273" s="10">
        <f t="shared" si="65"/>
        <v>1284.4835464886751</v>
      </c>
      <c r="Y273" s="10">
        <f t="shared" si="66"/>
        <v>12.736170551180379</v>
      </c>
      <c r="Z273" s="10">
        <f t="shared" si="67"/>
        <v>319.69385386691312</v>
      </c>
      <c r="AA273" s="10"/>
      <c r="AB273" s="10"/>
      <c r="AC273" s="10"/>
      <c r="AD273" s="10"/>
      <c r="AE273" s="10"/>
      <c r="AF273" s="10"/>
      <c r="AG273" s="10"/>
      <c r="AH273" s="10"/>
      <c r="AI273" s="10"/>
    </row>
    <row r="274" spans="1:35" x14ac:dyDescent="0.4">
      <c r="A274" s="3">
        <v>6388</v>
      </c>
      <c r="B274" s="3" t="s">
        <v>544</v>
      </c>
      <c r="C274" s="3" t="s">
        <v>341</v>
      </c>
      <c r="D274" s="9" t="s">
        <v>545</v>
      </c>
      <c r="E274" s="10">
        <f t="shared" si="60"/>
        <v>12331.974338407586</v>
      </c>
      <c r="F274" s="11">
        <f t="shared" si="61"/>
        <v>6.9075609365132733E-5</v>
      </c>
      <c r="G274" s="10">
        <f t="shared" si="68"/>
        <v>3245.7373560130491</v>
      </c>
      <c r="H274" s="11">
        <f t="shared" si="62"/>
        <v>1.8180485910314259E-5</v>
      </c>
      <c r="I274" s="11">
        <v>6.9718078885506673E-5</v>
      </c>
      <c r="J274" s="12">
        <f t="shared" si="69"/>
        <v>-6.4246952037394023E-7</v>
      </c>
      <c r="K274" s="39">
        <f t="shared" si="70"/>
        <v>9.0700000000000003E-2</v>
      </c>
      <c r="L274" s="39">
        <f t="shared" si="71"/>
        <v>1E-3</v>
      </c>
      <c r="M274" s="39">
        <f t="shared" si="72"/>
        <v>9.1700000000000004E-2</v>
      </c>
      <c r="N274" s="10">
        <f t="shared" si="73"/>
        <v>176.44432161748827</v>
      </c>
      <c r="O274" s="13">
        <f t="shared" si="63"/>
        <v>9.8832504028055628E-7</v>
      </c>
      <c r="P274" s="41">
        <f t="shared" si="74"/>
        <v>3069.2930343955609</v>
      </c>
      <c r="Q274" s="42">
        <f t="shared" si="64"/>
        <v>1.7192160870033702E-5</v>
      </c>
      <c r="R274" s="10">
        <v>135338.20000000001</v>
      </c>
      <c r="S274" s="10">
        <v>59882.76</v>
      </c>
      <c r="T274" s="10">
        <v>0</v>
      </c>
      <c r="U274" s="10"/>
      <c r="V274" s="10">
        <v>12275.2</v>
      </c>
      <c r="W274" s="10">
        <v>195.2</v>
      </c>
      <c r="X274" s="10">
        <f t="shared" si="65"/>
        <v>12331.974338407586</v>
      </c>
      <c r="Y274" s="10">
        <f t="shared" si="66"/>
        <v>176.44432161748827</v>
      </c>
      <c r="Z274" s="10">
        <f t="shared" si="67"/>
        <v>3069.2930343955609</v>
      </c>
      <c r="AA274" s="10"/>
      <c r="AB274" s="10"/>
      <c r="AC274" s="10"/>
      <c r="AD274" s="10"/>
      <c r="AE274" s="10"/>
      <c r="AF274" s="10"/>
      <c r="AG274" s="10"/>
      <c r="AH274" s="10"/>
      <c r="AI274" s="10"/>
    </row>
    <row r="275" spans="1:35" x14ac:dyDescent="0.4">
      <c r="A275" s="3">
        <v>7694</v>
      </c>
      <c r="B275" s="3" t="s">
        <v>546</v>
      </c>
      <c r="C275" s="3" t="s">
        <v>341</v>
      </c>
      <c r="D275" s="9" t="s">
        <v>547</v>
      </c>
      <c r="E275" s="10">
        <f t="shared" si="60"/>
        <v>3092.3767832724457</v>
      </c>
      <c r="F275" s="11">
        <f t="shared" si="61"/>
        <v>1.7321460848799991E-5</v>
      </c>
      <c r="G275" s="10">
        <f t="shared" si="68"/>
        <v>800.43695930977583</v>
      </c>
      <c r="H275" s="11">
        <f t="shared" si="62"/>
        <v>4.4835213896363283E-6</v>
      </c>
      <c r="I275" s="11">
        <v>1.6538049056268325E-5</v>
      </c>
      <c r="J275" s="12">
        <f t="shared" si="69"/>
        <v>7.8341179253166605E-7</v>
      </c>
      <c r="K275" s="39">
        <f t="shared" si="70"/>
        <v>9.0700000000000003E-2</v>
      </c>
      <c r="L275" s="39">
        <f t="shared" si="71"/>
        <v>1E-3</v>
      </c>
      <c r="M275" s="39">
        <f t="shared" si="72"/>
        <v>9.1700000000000004E-2</v>
      </c>
      <c r="N275" s="10">
        <f t="shared" si="73"/>
        <v>30.778325569034195</v>
      </c>
      <c r="O275" s="13">
        <f t="shared" si="63"/>
        <v>1.7239993658582447E-7</v>
      </c>
      <c r="P275" s="41">
        <f t="shared" si="74"/>
        <v>769.65863374074161</v>
      </c>
      <c r="Q275" s="42">
        <f t="shared" si="64"/>
        <v>4.3111214530505034E-6</v>
      </c>
      <c r="R275" s="10">
        <v>33938.620000000003</v>
      </c>
      <c r="S275" s="10">
        <v>0</v>
      </c>
      <c r="T275" s="10">
        <v>0</v>
      </c>
      <c r="U275" s="10"/>
      <c r="V275" s="10">
        <v>3078.14</v>
      </c>
      <c r="W275" s="10">
        <v>34.049999999999997</v>
      </c>
      <c r="X275" s="10">
        <f t="shared" si="65"/>
        <v>3092.3767832724457</v>
      </c>
      <c r="Y275" s="10">
        <f t="shared" si="66"/>
        <v>30.778325569034195</v>
      </c>
      <c r="Z275" s="10">
        <f t="shared" si="67"/>
        <v>769.65863374074161</v>
      </c>
      <c r="AA275" s="10"/>
      <c r="AB275" s="10"/>
      <c r="AC275" s="10"/>
      <c r="AD275" s="10"/>
      <c r="AE275" s="10"/>
      <c r="AF275" s="10"/>
      <c r="AG275" s="10"/>
      <c r="AH275" s="10"/>
      <c r="AI275" s="10"/>
    </row>
    <row r="276" spans="1:35" x14ac:dyDescent="0.4">
      <c r="A276" s="3">
        <v>6413</v>
      </c>
      <c r="B276" s="3" t="s">
        <v>548</v>
      </c>
      <c r="C276" s="3" t="s">
        <v>341</v>
      </c>
      <c r="D276" s="9" t="s">
        <v>549</v>
      </c>
      <c r="E276" s="10">
        <f t="shared" si="60"/>
        <v>0</v>
      </c>
      <c r="F276" s="11">
        <f t="shared" si="61"/>
        <v>0</v>
      </c>
      <c r="G276" s="10">
        <f t="shared" si="68"/>
        <v>0</v>
      </c>
      <c r="H276" s="11">
        <f t="shared" si="62"/>
        <v>0</v>
      </c>
      <c r="I276" s="11">
        <v>0</v>
      </c>
      <c r="J276" s="12">
        <f t="shared" si="69"/>
        <v>0</v>
      </c>
      <c r="K276" s="39">
        <f t="shared" si="70"/>
        <v>9.0700000000000003E-2</v>
      </c>
      <c r="L276" s="39">
        <f t="shared" si="71"/>
        <v>1E-3</v>
      </c>
      <c r="M276" s="39">
        <f t="shared" si="72"/>
        <v>9.1700000000000004E-2</v>
      </c>
      <c r="N276" s="10">
        <f t="shared" si="73"/>
        <v>0</v>
      </c>
      <c r="O276" s="13">
        <f t="shared" si="63"/>
        <v>0</v>
      </c>
      <c r="P276" s="41">
        <f t="shared" si="74"/>
        <v>0</v>
      </c>
      <c r="Q276" s="42">
        <f t="shared" si="64"/>
        <v>0</v>
      </c>
      <c r="R276" s="10">
        <v>0</v>
      </c>
      <c r="S276" s="10">
        <v>12999.96</v>
      </c>
      <c r="T276" s="10">
        <v>0</v>
      </c>
      <c r="U276" s="10"/>
      <c r="V276" s="10">
        <v>0</v>
      </c>
      <c r="W276" s="10">
        <v>0</v>
      </c>
      <c r="X276" s="10">
        <f t="shared" si="65"/>
        <v>0</v>
      </c>
      <c r="Y276" s="10">
        <f t="shared" si="66"/>
        <v>0</v>
      </c>
      <c r="Z276" s="10">
        <f t="shared" si="67"/>
        <v>0</v>
      </c>
      <c r="AA276" s="10"/>
      <c r="AB276" s="10"/>
      <c r="AC276" s="10"/>
      <c r="AD276" s="10"/>
      <c r="AE276" s="10"/>
      <c r="AF276" s="10"/>
      <c r="AG276" s="10"/>
      <c r="AH276" s="10"/>
      <c r="AI276" s="10"/>
    </row>
    <row r="277" spans="1:35" x14ac:dyDescent="0.4">
      <c r="A277" s="3">
        <v>6735</v>
      </c>
      <c r="B277" s="3" t="s">
        <v>550</v>
      </c>
      <c r="C277" s="3" t="s">
        <v>341</v>
      </c>
      <c r="D277" s="9" t="s">
        <v>551</v>
      </c>
      <c r="E277" s="10">
        <f t="shared" si="60"/>
        <v>16492.358046163357</v>
      </c>
      <c r="F277" s="11">
        <f t="shared" si="61"/>
        <v>9.2379342564687003E-5</v>
      </c>
      <c r="G277" s="10">
        <f t="shared" si="68"/>
        <v>4325.9188535376979</v>
      </c>
      <c r="H277" s="11">
        <f t="shared" si="62"/>
        <v>2.4230952211892015E-5</v>
      </c>
      <c r="I277" s="11">
        <v>9.0621018244138037E-5</v>
      </c>
      <c r="J277" s="12">
        <f t="shared" si="69"/>
        <v>1.7583243205489653E-6</v>
      </c>
      <c r="K277" s="39">
        <f t="shared" si="70"/>
        <v>9.0700000000000003E-2</v>
      </c>
      <c r="L277" s="39">
        <f t="shared" si="71"/>
        <v>1E-3</v>
      </c>
      <c r="M277" s="39">
        <f t="shared" si="72"/>
        <v>9.1700000000000004E-2</v>
      </c>
      <c r="N277" s="10">
        <f t="shared" si="73"/>
        <v>221.15198630601782</v>
      </c>
      <c r="O277" s="13">
        <f t="shared" si="63"/>
        <v>1.2387479731303325E-6</v>
      </c>
      <c r="P277" s="41">
        <f t="shared" si="74"/>
        <v>4104.7668672316804</v>
      </c>
      <c r="Q277" s="42">
        <f t="shared" si="64"/>
        <v>2.2992204238761682E-5</v>
      </c>
      <c r="R277" s="10">
        <v>180970.55000000002</v>
      </c>
      <c r="S277" s="10">
        <v>63633.54</v>
      </c>
      <c r="T277" s="10">
        <v>0</v>
      </c>
      <c r="U277" s="10"/>
      <c r="V277" s="10">
        <v>16416.43</v>
      </c>
      <c r="W277" s="10">
        <v>244.66</v>
      </c>
      <c r="X277" s="10">
        <f t="shared" si="65"/>
        <v>16492.358046163357</v>
      </c>
      <c r="Y277" s="10">
        <f t="shared" si="66"/>
        <v>221.15198630601782</v>
      </c>
      <c r="Z277" s="10">
        <f t="shared" si="67"/>
        <v>4104.7668672316804</v>
      </c>
      <c r="AA277" s="10"/>
      <c r="AB277" s="10"/>
      <c r="AC277" s="10"/>
      <c r="AD277" s="10"/>
      <c r="AE277" s="10"/>
      <c r="AF277" s="10"/>
      <c r="AG277" s="10"/>
      <c r="AH277" s="10"/>
      <c r="AI277" s="10"/>
    </row>
    <row r="278" spans="1:35" x14ac:dyDescent="0.4">
      <c r="A278" s="3">
        <v>9213</v>
      </c>
      <c r="B278" s="3">
        <v>0</v>
      </c>
      <c r="C278" s="3" t="s">
        <v>341</v>
      </c>
      <c r="D278" s="9" t="s">
        <v>552</v>
      </c>
      <c r="E278" s="10">
        <f t="shared" si="60"/>
        <v>2727.9188803065058</v>
      </c>
      <c r="F278" s="11">
        <f t="shared" si="61"/>
        <v>1.5280007384458648E-5</v>
      </c>
      <c r="G278" s="10">
        <f t="shared" si="68"/>
        <v>774.83642759744112</v>
      </c>
      <c r="H278" s="11">
        <f t="shared" si="62"/>
        <v>4.3401240487423093E-6</v>
      </c>
      <c r="I278" s="11">
        <v>1.5335190272245098E-5</v>
      </c>
      <c r="J278" s="12">
        <f t="shared" si="69"/>
        <v>-5.518288778644996E-8</v>
      </c>
      <c r="K278" s="39">
        <f t="shared" si="70"/>
        <v>9.0700000000000003E-2</v>
      </c>
      <c r="L278" s="39">
        <f t="shared" si="71"/>
        <v>1E-3</v>
      </c>
      <c r="M278" s="39">
        <f t="shared" si="72"/>
        <v>9.1700000000000004E-2</v>
      </c>
      <c r="N278" s="10">
        <f t="shared" si="73"/>
        <v>95.88736494458584</v>
      </c>
      <c r="O278" s="13">
        <f t="shared" si="63"/>
        <v>5.3709795221804004E-7</v>
      </c>
      <c r="P278" s="41">
        <f t="shared" si="74"/>
        <v>678.94906265285533</v>
      </c>
      <c r="Q278" s="42">
        <f t="shared" si="64"/>
        <v>3.8030260965242694E-6</v>
      </c>
      <c r="R278" s="10">
        <v>29937.599999999999</v>
      </c>
      <c r="S278" s="10">
        <v>76091.520000000004</v>
      </c>
      <c r="T278" s="10">
        <v>0</v>
      </c>
      <c r="U278" s="10"/>
      <c r="V278" s="10">
        <v>2715.36</v>
      </c>
      <c r="W278" s="10">
        <v>106.08</v>
      </c>
      <c r="X278" s="10">
        <f t="shared" si="65"/>
        <v>2727.9188803065058</v>
      </c>
      <c r="Y278" s="10">
        <f t="shared" si="66"/>
        <v>95.88736494458584</v>
      </c>
      <c r="Z278" s="10">
        <f t="shared" si="67"/>
        <v>678.94906265285533</v>
      </c>
      <c r="AA278" s="10"/>
      <c r="AB278" s="10"/>
      <c r="AC278" s="10"/>
      <c r="AD278" s="10"/>
      <c r="AE278" s="10"/>
      <c r="AF278" s="10"/>
      <c r="AG278" s="10"/>
      <c r="AH278" s="10"/>
      <c r="AI278" s="10"/>
    </row>
    <row r="279" spans="1:35" x14ac:dyDescent="0.4">
      <c r="A279" s="3">
        <v>6734</v>
      </c>
      <c r="B279" s="3" t="s">
        <v>553</v>
      </c>
      <c r="C279" s="3" t="s">
        <v>341</v>
      </c>
      <c r="D279" s="9" t="s">
        <v>554</v>
      </c>
      <c r="E279" s="10">
        <f t="shared" si="60"/>
        <v>1778.8294319080753</v>
      </c>
      <c r="F279" s="11">
        <f t="shared" si="61"/>
        <v>9.963832521366545E-6</v>
      </c>
      <c r="G279" s="10">
        <f t="shared" si="68"/>
        <v>460.39362837144097</v>
      </c>
      <c r="H279" s="11">
        <f t="shared" si="62"/>
        <v>2.5788223000542099E-6</v>
      </c>
      <c r="I279" s="11">
        <v>9.2814406651953887E-6</v>
      </c>
      <c r="J279" s="12">
        <f t="shared" si="69"/>
        <v>6.8239185617115626E-7</v>
      </c>
      <c r="K279" s="39">
        <f t="shared" si="70"/>
        <v>9.0700000000000003E-2</v>
      </c>
      <c r="L279" s="39">
        <f t="shared" si="71"/>
        <v>1E-3</v>
      </c>
      <c r="M279" s="39">
        <f t="shared" si="72"/>
        <v>9.1700000000000004E-2</v>
      </c>
      <c r="N279" s="10">
        <f t="shared" si="73"/>
        <v>17.662510473389961</v>
      </c>
      <c r="O279" s="13">
        <f t="shared" si="63"/>
        <v>9.8933766839559777E-8</v>
      </c>
      <c r="P279" s="41">
        <f t="shared" si="74"/>
        <v>442.73111789805102</v>
      </c>
      <c r="Q279" s="42">
        <f t="shared" si="64"/>
        <v>2.4798885332146504E-6</v>
      </c>
      <c r="R279" s="10">
        <v>19522.009999999998</v>
      </c>
      <c r="S279" s="10">
        <v>0</v>
      </c>
      <c r="T279" s="10">
        <v>0</v>
      </c>
      <c r="U279" s="10"/>
      <c r="V279" s="10">
        <v>1770.64</v>
      </c>
      <c r="W279" s="10">
        <v>19.54</v>
      </c>
      <c r="X279" s="10">
        <f t="shared" si="65"/>
        <v>1778.8294319080753</v>
      </c>
      <c r="Y279" s="10">
        <f t="shared" si="66"/>
        <v>17.662510473389961</v>
      </c>
      <c r="Z279" s="10">
        <f t="shared" si="67"/>
        <v>442.73111789805102</v>
      </c>
      <c r="AA279" s="10"/>
      <c r="AB279" s="10"/>
      <c r="AC279" s="10"/>
      <c r="AD279" s="10"/>
      <c r="AE279" s="10"/>
      <c r="AF279" s="10"/>
      <c r="AG279" s="10"/>
      <c r="AH279" s="10"/>
      <c r="AI279" s="10"/>
    </row>
    <row r="280" spans="1:35" x14ac:dyDescent="0.4">
      <c r="A280" s="3">
        <v>6344</v>
      </c>
      <c r="B280" s="3" t="s">
        <v>555</v>
      </c>
      <c r="C280" s="3" t="s">
        <v>341</v>
      </c>
      <c r="D280" s="9" t="s">
        <v>556</v>
      </c>
      <c r="E280" s="10">
        <f t="shared" si="60"/>
        <v>2101.1232183640627</v>
      </c>
      <c r="F280" s="11">
        <f t="shared" si="61"/>
        <v>1.1769110336834172E-5</v>
      </c>
      <c r="G280" s="10">
        <f t="shared" si="68"/>
        <v>543.79983573556115</v>
      </c>
      <c r="H280" s="11">
        <f t="shared" si="62"/>
        <v>3.0460090165046091E-6</v>
      </c>
      <c r="I280" s="11">
        <v>1.0287800534201462E-5</v>
      </c>
      <c r="J280" s="12">
        <f t="shared" si="69"/>
        <v>1.4813098026327102E-6</v>
      </c>
      <c r="K280" s="39">
        <f t="shared" si="70"/>
        <v>9.0700000000000003E-2</v>
      </c>
      <c r="L280" s="39">
        <f t="shared" si="71"/>
        <v>1E-3</v>
      </c>
      <c r="M280" s="39">
        <f t="shared" si="72"/>
        <v>9.1700000000000004E-2</v>
      </c>
      <c r="N280" s="10">
        <f t="shared" si="73"/>
        <v>20.853332478050483</v>
      </c>
      <c r="O280" s="13">
        <f t="shared" si="63"/>
        <v>1.168066530700432E-7</v>
      </c>
      <c r="P280" s="41">
        <f t="shared" si="74"/>
        <v>522.9465032575107</v>
      </c>
      <c r="Q280" s="42">
        <f t="shared" si="64"/>
        <v>2.9292023634345661E-6</v>
      </c>
      <c r="R280" s="10">
        <v>23059.03</v>
      </c>
      <c r="S280" s="10">
        <v>0</v>
      </c>
      <c r="T280" s="10">
        <v>0</v>
      </c>
      <c r="U280" s="10"/>
      <c r="V280" s="10">
        <v>2091.4499999999998</v>
      </c>
      <c r="W280" s="10">
        <v>23.07</v>
      </c>
      <c r="X280" s="10">
        <f t="shared" si="65"/>
        <v>2101.1232183640627</v>
      </c>
      <c r="Y280" s="10">
        <f t="shared" si="66"/>
        <v>20.853332478050483</v>
      </c>
      <c r="Z280" s="10">
        <f t="shared" si="67"/>
        <v>522.9465032575107</v>
      </c>
      <c r="AA280" s="10"/>
      <c r="AB280" s="10"/>
      <c r="AC280" s="10"/>
      <c r="AD280" s="10"/>
      <c r="AE280" s="10"/>
      <c r="AF280" s="10"/>
      <c r="AG280" s="10"/>
      <c r="AH280" s="10"/>
      <c r="AI280" s="10"/>
    </row>
    <row r="281" spans="1:35" x14ac:dyDescent="0.4">
      <c r="A281" s="3">
        <v>6345</v>
      </c>
      <c r="B281" s="3" t="s">
        <v>557</v>
      </c>
      <c r="C281" s="3" t="s">
        <v>341</v>
      </c>
      <c r="D281" s="9" t="s">
        <v>558</v>
      </c>
      <c r="E281" s="10">
        <f t="shared" si="60"/>
        <v>15321.678433871664</v>
      </c>
      <c r="F281" s="11">
        <f t="shared" si="61"/>
        <v>8.5821965345815157E-5</v>
      </c>
      <c r="G281" s="10">
        <f t="shared" si="68"/>
        <v>3965.4000075437525</v>
      </c>
      <c r="H281" s="11">
        <f t="shared" si="62"/>
        <v>2.221156275394558E-5</v>
      </c>
      <c r="I281" s="11">
        <v>8.0288005570198126E-5</v>
      </c>
      <c r="J281" s="12">
        <f t="shared" si="69"/>
        <v>5.5339597756170306E-6</v>
      </c>
      <c r="K281" s="39">
        <f t="shared" si="70"/>
        <v>9.0700000000000003E-2</v>
      </c>
      <c r="L281" s="39">
        <f t="shared" si="71"/>
        <v>1E-3</v>
      </c>
      <c r="M281" s="39">
        <f t="shared" si="72"/>
        <v>9.1700000000000004E-2</v>
      </c>
      <c r="N281" s="10">
        <f t="shared" si="73"/>
        <v>152.00244427867227</v>
      </c>
      <c r="O281" s="13">
        <f t="shared" si="63"/>
        <v>8.5141771912693828E-7</v>
      </c>
      <c r="P281" s="41">
        <f t="shared" si="74"/>
        <v>3813.3975632650804</v>
      </c>
      <c r="Q281" s="42">
        <f t="shared" si="64"/>
        <v>2.1360145034818643E-5</v>
      </c>
      <c r="R281" s="10">
        <v>168148.77</v>
      </c>
      <c r="S281" s="10">
        <v>0</v>
      </c>
      <c r="T281" s="10">
        <v>0</v>
      </c>
      <c r="U281" s="10"/>
      <c r="V281" s="10">
        <v>15251.14</v>
      </c>
      <c r="W281" s="10">
        <v>168.16</v>
      </c>
      <c r="X281" s="10">
        <f t="shared" si="65"/>
        <v>15321.678433871664</v>
      </c>
      <c r="Y281" s="10">
        <f t="shared" si="66"/>
        <v>152.00244427867227</v>
      </c>
      <c r="Z281" s="10">
        <f t="shared" si="67"/>
        <v>3813.3975632650804</v>
      </c>
      <c r="AA281" s="10"/>
      <c r="AB281" s="10"/>
      <c r="AC281" s="10"/>
      <c r="AD281" s="10"/>
      <c r="AE281" s="10"/>
      <c r="AF281" s="10"/>
      <c r="AG281" s="10"/>
      <c r="AH281" s="10"/>
      <c r="AI281" s="10"/>
    </row>
    <row r="282" spans="1:35" x14ac:dyDescent="0.4">
      <c r="A282" s="3">
        <v>6387</v>
      </c>
      <c r="B282" s="3" t="s">
        <v>559</v>
      </c>
      <c r="C282" s="3" t="s">
        <v>341</v>
      </c>
      <c r="D282" s="9" t="s">
        <v>560</v>
      </c>
      <c r="E282" s="10">
        <f t="shared" si="60"/>
        <v>1489.969569622953</v>
      </c>
      <c r="F282" s="11">
        <f t="shared" si="61"/>
        <v>8.3458295592350414E-6</v>
      </c>
      <c r="G282" s="10">
        <f t="shared" si="68"/>
        <v>385.61608899909749</v>
      </c>
      <c r="H282" s="11">
        <f t="shared" si="62"/>
        <v>2.1599677065214746E-6</v>
      </c>
      <c r="I282" s="11">
        <v>2.9534800302624197E-6</v>
      </c>
      <c r="J282" s="12">
        <f t="shared" si="69"/>
        <v>5.3923495289726218E-6</v>
      </c>
      <c r="K282" s="39">
        <f t="shared" si="70"/>
        <v>9.0700000000000003E-2</v>
      </c>
      <c r="L282" s="39">
        <f t="shared" si="71"/>
        <v>1E-3</v>
      </c>
      <c r="M282" s="39">
        <f t="shared" si="72"/>
        <v>9.1700000000000004E-2</v>
      </c>
      <c r="N282" s="10">
        <f t="shared" si="73"/>
        <v>14.779019766628759</v>
      </c>
      <c r="O282" s="13">
        <f t="shared" si="63"/>
        <v>8.2782348404647013E-8</v>
      </c>
      <c r="P282" s="41">
        <f t="shared" si="74"/>
        <v>370.83706923246871</v>
      </c>
      <c r="Q282" s="42">
        <f t="shared" si="64"/>
        <v>2.0771853581168277E-6</v>
      </c>
      <c r="R282" s="10">
        <v>16351.12</v>
      </c>
      <c r="S282" s="10">
        <v>0</v>
      </c>
      <c r="T282" s="10">
        <v>0</v>
      </c>
      <c r="U282" s="10"/>
      <c r="V282" s="10">
        <v>1483.11</v>
      </c>
      <c r="W282" s="10">
        <v>16.350000000000001</v>
      </c>
      <c r="X282" s="10">
        <f t="shared" si="65"/>
        <v>1489.969569622953</v>
      </c>
      <c r="Y282" s="10">
        <f t="shared" si="66"/>
        <v>14.779019766628759</v>
      </c>
      <c r="Z282" s="10">
        <f t="shared" si="67"/>
        <v>370.83706923246871</v>
      </c>
      <c r="AA282" s="10"/>
      <c r="AB282" s="10"/>
      <c r="AC282" s="10"/>
      <c r="AD282" s="10"/>
      <c r="AE282" s="10"/>
      <c r="AF282" s="10"/>
      <c r="AG282" s="10"/>
      <c r="AH282" s="10"/>
      <c r="AI282" s="10"/>
    </row>
    <row r="283" spans="1:35" x14ac:dyDescent="0.4">
      <c r="A283" s="3">
        <v>6726</v>
      </c>
      <c r="B283" s="3" t="s">
        <v>561</v>
      </c>
      <c r="C283" s="3" t="s">
        <v>341</v>
      </c>
      <c r="D283" s="9" t="s">
        <v>562</v>
      </c>
      <c r="E283" s="10">
        <f t="shared" si="60"/>
        <v>4416.0206171463469</v>
      </c>
      <c r="F283" s="11">
        <f t="shared" si="61"/>
        <v>2.4735643030681395E-5</v>
      </c>
      <c r="G283" s="10">
        <f t="shared" si="68"/>
        <v>1142.9570372838866</v>
      </c>
      <c r="H283" s="11">
        <f t="shared" si="62"/>
        <v>6.4020935871283998E-6</v>
      </c>
      <c r="I283" s="11">
        <v>2.6955309815529915E-5</v>
      </c>
      <c r="J283" s="12">
        <f t="shared" si="69"/>
        <v>-2.2196667848485202E-6</v>
      </c>
      <c r="K283" s="39">
        <f t="shared" si="70"/>
        <v>9.0700000000000003E-2</v>
      </c>
      <c r="L283" s="39">
        <f t="shared" si="71"/>
        <v>1E-3</v>
      </c>
      <c r="M283" s="39">
        <f t="shared" si="72"/>
        <v>9.1700000000000004E-2</v>
      </c>
      <c r="N283" s="10">
        <f t="shared" si="73"/>
        <v>43.857984041396165</v>
      </c>
      <c r="O283" s="13">
        <f t="shared" si="63"/>
        <v>2.4566358070908093E-7</v>
      </c>
      <c r="P283" s="41">
        <f t="shared" si="74"/>
        <v>1099.0990532424905</v>
      </c>
      <c r="Q283" s="42">
        <f t="shared" si="64"/>
        <v>6.1564300064193193E-6</v>
      </c>
      <c r="R283" s="10">
        <v>48464.57</v>
      </c>
      <c r="S283" s="10">
        <v>0</v>
      </c>
      <c r="T283" s="10">
        <v>0</v>
      </c>
      <c r="U283" s="10"/>
      <c r="V283" s="10">
        <v>4395.6899999999996</v>
      </c>
      <c r="W283" s="10">
        <v>48.52</v>
      </c>
      <c r="X283" s="10">
        <f t="shared" si="65"/>
        <v>4416.0206171463469</v>
      </c>
      <c r="Y283" s="10">
        <f t="shared" si="66"/>
        <v>43.857984041396165</v>
      </c>
      <c r="Z283" s="10">
        <f t="shared" si="67"/>
        <v>1099.0990532424905</v>
      </c>
      <c r="AA283" s="10"/>
      <c r="AB283" s="10"/>
      <c r="AC283" s="10"/>
      <c r="AD283" s="10"/>
      <c r="AE283" s="10"/>
      <c r="AF283" s="10"/>
      <c r="AG283" s="10"/>
      <c r="AH283" s="10"/>
      <c r="AI283" s="10"/>
    </row>
    <row r="284" spans="1:35" x14ac:dyDescent="0.4">
      <c r="A284" s="3">
        <v>6669</v>
      </c>
      <c r="B284" s="3" t="s">
        <v>563</v>
      </c>
      <c r="C284" s="3" t="s">
        <v>341</v>
      </c>
      <c r="D284" s="9" t="s">
        <v>564</v>
      </c>
      <c r="E284" s="10">
        <f t="shared" si="60"/>
        <v>10440.325504925348</v>
      </c>
      <c r="F284" s="11">
        <f t="shared" si="61"/>
        <v>5.8479836758740734E-5</v>
      </c>
      <c r="G284" s="10">
        <f t="shared" si="68"/>
        <v>2702.098249130147</v>
      </c>
      <c r="H284" s="11">
        <f t="shared" si="62"/>
        <v>1.5135377191129066E-5</v>
      </c>
      <c r="I284" s="11">
        <v>6.3979674958675206E-5</v>
      </c>
      <c r="J284" s="12">
        <f t="shared" si="69"/>
        <v>-5.4998381999344718E-6</v>
      </c>
      <c r="K284" s="39">
        <f t="shared" si="70"/>
        <v>9.0700000000000003E-2</v>
      </c>
      <c r="L284" s="39">
        <f t="shared" si="71"/>
        <v>1E-3</v>
      </c>
      <c r="M284" s="39">
        <f t="shared" si="72"/>
        <v>9.1700000000000004E-2</v>
      </c>
      <c r="N284" s="10">
        <f t="shared" si="73"/>
        <v>103.61584317117152</v>
      </c>
      <c r="O284" s="13">
        <f t="shared" si="63"/>
        <v>5.8038780413606642E-7</v>
      </c>
      <c r="P284" s="41">
        <f t="shared" si="74"/>
        <v>2598.4824059589755</v>
      </c>
      <c r="Q284" s="42">
        <f t="shared" si="64"/>
        <v>1.4554989386992999E-5</v>
      </c>
      <c r="R284" s="10">
        <v>114578.65</v>
      </c>
      <c r="S284" s="10">
        <v>0</v>
      </c>
      <c r="T284" s="10">
        <v>0</v>
      </c>
      <c r="U284" s="10"/>
      <c r="V284" s="10">
        <v>10392.26</v>
      </c>
      <c r="W284" s="10">
        <v>114.63</v>
      </c>
      <c r="X284" s="10">
        <f t="shared" si="65"/>
        <v>10440.325504925348</v>
      </c>
      <c r="Y284" s="10">
        <f t="shared" si="66"/>
        <v>103.61584317117152</v>
      </c>
      <c r="Z284" s="10">
        <f t="shared" si="67"/>
        <v>2598.4824059589755</v>
      </c>
      <c r="AA284" s="10"/>
      <c r="AB284" s="10"/>
      <c r="AC284" s="10"/>
      <c r="AD284" s="10"/>
      <c r="AE284" s="10"/>
      <c r="AF284" s="10"/>
      <c r="AG284" s="10"/>
      <c r="AH284" s="10"/>
      <c r="AI284" s="10"/>
    </row>
    <row r="285" spans="1:35" x14ac:dyDescent="0.4">
      <c r="A285" s="3">
        <v>6361</v>
      </c>
      <c r="B285" s="3" t="s">
        <v>565</v>
      </c>
      <c r="C285" s="3" t="s">
        <v>341</v>
      </c>
      <c r="D285" s="9" t="s">
        <v>566</v>
      </c>
      <c r="E285" s="10">
        <f t="shared" si="60"/>
        <v>1632107.4585883331</v>
      </c>
      <c r="F285" s="11">
        <f t="shared" si="61"/>
        <v>9.1419925275262187E-3</v>
      </c>
      <c r="G285" s="10">
        <f t="shared" si="68"/>
        <v>430629.7270954462</v>
      </c>
      <c r="H285" s="11">
        <f t="shared" si="62"/>
        <v>2.4121045011596923E-3</v>
      </c>
      <c r="I285" s="11">
        <v>9.637273696623332E-3</v>
      </c>
      <c r="J285" s="12">
        <f t="shared" si="69"/>
        <v>-4.9528116909711324E-4</v>
      </c>
      <c r="K285" s="39">
        <f t="shared" si="70"/>
        <v>9.0700000000000003E-2</v>
      </c>
      <c r="L285" s="39">
        <f t="shared" si="71"/>
        <v>1E-3</v>
      </c>
      <c r="M285" s="39">
        <f t="shared" si="72"/>
        <v>9.1700000000000004E-2</v>
      </c>
      <c r="N285" s="10">
        <f t="shared" si="73"/>
        <v>24416.097666415739</v>
      </c>
      <c r="O285" s="13">
        <f t="shared" si="63"/>
        <v>1.3676292038441312E-4</v>
      </c>
      <c r="P285" s="41">
        <f t="shared" si="74"/>
        <v>406213.62942903046</v>
      </c>
      <c r="Q285" s="42">
        <f t="shared" si="64"/>
        <v>2.2753415807752792E-3</v>
      </c>
      <c r="R285" s="10">
        <v>17870010.289999999</v>
      </c>
      <c r="S285" s="10">
        <v>9098417.9600000009</v>
      </c>
      <c r="T285" s="10">
        <v>0</v>
      </c>
      <c r="U285" s="10"/>
      <c r="V285" s="10">
        <v>1624593.51</v>
      </c>
      <c r="W285" s="10">
        <v>27011.48</v>
      </c>
      <c r="X285" s="10">
        <f t="shared" si="65"/>
        <v>1632107.4585883331</v>
      </c>
      <c r="Y285" s="10">
        <f t="shared" si="66"/>
        <v>24416.097666415739</v>
      </c>
      <c r="Z285" s="10">
        <f t="shared" si="67"/>
        <v>406213.62942903046</v>
      </c>
      <c r="AA285" s="10"/>
      <c r="AB285" s="10"/>
      <c r="AC285" s="10"/>
      <c r="AD285" s="10"/>
      <c r="AE285" s="10"/>
      <c r="AF285" s="10"/>
      <c r="AG285" s="10"/>
      <c r="AH285" s="10"/>
      <c r="AI285" s="10"/>
    </row>
    <row r="286" spans="1:35" x14ac:dyDescent="0.4">
      <c r="A286" s="3">
        <v>6698</v>
      </c>
      <c r="B286" s="3" t="s">
        <v>567</v>
      </c>
      <c r="C286" s="3" t="s">
        <v>341</v>
      </c>
      <c r="D286" s="9" t="s">
        <v>568</v>
      </c>
      <c r="E286" s="10">
        <f t="shared" si="60"/>
        <v>9929.5138137018439</v>
      </c>
      <c r="F286" s="11">
        <f t="shared" si="61"/>
        <v>5.5618605631117923E-5</v>
      </c>
      <c r="G286" s="10">
        <f t="shared" si="68"/>
        <v>2569.8918603780012</v>
      </c>
      <c r="H286" s="11">
        <f t="shared" si="62"/>
        <v>1.4394843954972711E-5</v>
      </c>
      <c r="I286" s="11">
        <v>5.6297508801390275E-5</v>
      </c>
      <c r="J286" s="12">
        <f t="shared" si="69"/>
        <v>-6.7890317027235141E-7</v>
      </c>
      <c r="K286" s="39">
        <f t="shared" si="70"/>
        <v>9.0700000000000003E-2</v>
      </c>
      <c r="L286" s="39">
        <f t="shared" si="71"/>
        <v>1E-3</v>
      </c>
      <c r="M286" s="39">
        <f t="shared" si="72"/>
        <v>9.1700000000000004E-2</v>
      </c>
      <c r="N286" s="10">
        <f t="shared" si="73"/>
        <v>98.544876755832846</v>
      </c>
      <c r="O286" s="13">
        <f t="shared" si="63"/>
        <v>5.519835855091509E-7</v>
      </c>
      <c r="P286" s="41">
        <f t="shared" si="74"/>
        <v>2471.3469836221684</v>
      </c>
      <c r="Q286" s="42">
        <f t="shared" si="64"/>
        <v>1.3842860369463561E-5</v>
      </c>
      <c r="R286" s="10">
        <v>78258.080000000002</v>
      </c>
      <c r="S286" s="10">
        <v>0</v>
      </c>
      <c r="T286" s="10">
        <v>0</v>
      </c>
      <c r="U286" s="10"/>
      <c r="V286" s="10">
        <v>9883.7999999999993</v>
      </c>
      <c r="W286" s="10">
        <v>109.02</v>
      </c>
      <c r="X286" s="10">
        <f t="shared" si="65"/>
        <v>9929.5138137018439</v>
      </c>
      <c r="Y286" s="10">
        <f t="shared" si="66"/>
        <v>98.544876755832846</v>
      </c>
      <c r="Z286" s="10">
        <f t="shared" si="67"/>
        <v>2471.3469836221684</v>
      </c>
      <c r="AA286" s="10"/>
      <c r="AB286" s="10"/>
      <c r="AC286" s="10"/>
      <c r="AD286" s="10"/>
      <c r="AE286" s="10"/>
      <c r="AF286" s="10"/>
      <c r="AG286" s="10"/>
      <c r="AH286" s="10"/>
      <c r="AI286" s="10"/>
    </row>
    <row r="287" spans="1:35" x14ac:dyDescent="0.4">
      <c r="A287" s="3">
        <v>6608</v>
      </c>
      <c r="B287" s="3" t="s">
        <v>569</v>
      </c>
      <c r="C287" s="3" t="s">
        <v>570</v>
      </c>
      <c r="D287" s="9" t="s">
        <v>571</v>
      </c>
      <c r="E287" s="10">
        <f t="shared" si="60"/>
        <v>64569.456933757225</v>
      </c>
      <c r="F287" s="11">
        <f t="shared" si="61"/>
        <v>3.6167562968274165E-4</v>
      </c>
      <c r="G287" s="10">
        <f t="shared" si="68"/>
        <v>18575.342918938284</v>
      </c>
      <c r="H287" s="11">
        <f t="shared" si="62"/>
        <v>1.0404685381932533E-4</v>
      </c>
      <c r="I287" s="11">
        <v>3.5902330554285825E-4</v>
      </c>
      <c r="J287" s="12">
        <f t="shared" si="69"/>
        <v>2.6523241398834058E-6</v>
      </c>
      <c r="K287" s="39">
        <f t="shared" si="70"/>
        <v>8.7999999999999995E-2</v>
      </c>
      <c r="L287" s="39">
        <f t="shared" si="71"/>
        <v>3.7000000000000002E-3</v>
      </c>
      <c r="M287" s="39">
        <f t="shared" si="72"/>
        <v>9.169999999999999E-2</v>
      </c>
      <c r="N287" s="10">
        <f t="shared" si="73"/>
        <v>2504.7139212561237</v>
      </c>
      <c r="O287" s="13">
        <f t="shared" si="63"/>
        <v>1.4029760008277719E-5</v>
      </c>
      <c r="P287" s="41">
        <f t="shared" si="74"/>
        <v>16070.628997682159</v>
      </c>
      <c r="Q287" s="42">
        <f t="shared" si="64"/>
        <v>9.0017093811047596E-5</v>
      </c>
      <c r="R287" s="10">
        <v>701925.21</v>
      </c>
      <c r="S287" s="10">
        <v>18554.900000000001</v>
      </c>
      <c r="T287" s="10">
        <v>0</v>
      </c>
      <c r="U287" s="10"/>
      <c r="V287" s="10">
        <v>64272.19</v>
      </c>
      <c r="W287" s="10">
        <v>2770.96</v>
      </c>
      <c r="X287" s="10">
        <f t="shared" si="65"/>
        <v>64569.456933757225</v>
      </c>
      <c r="Y287" s="10">
        <f t="shared" si="66"/>
        <v>2504.7139212561237</v>
      </c>
      <c r="Z287" s="10">
        <f t="shared" si="67"/>
        <v>16070.628997682159</v>
      </c>
      <c r="AA287" s="10"/>
      <c r="AB287" s="10"/>
      <c r="AC287" s="10"/>
      <c r="AD287" s="10"/>
      <c r="AE287" s="10"/>
      <c r="AF287" s="10"/>
      <c r="AG287" s="10"/>
      <c r="AH287" s="10"/>
      <c r="AI287" s="10"/>
    </row>
    <row r="288" spans="1:35" x14ac:dyDescent="0.4">
      <c r="A288" s="3">
        <v>6354</v>
      </c>
      <c r="B288" s="3" t="s">
        <v>572</v>
      </c>
      <c r="C288" s="3" t="s">
        <v>570</v>
      </c>
      <c r="D288" s="9" t="s">
        <v>573</v>
      </c>
      <c r="E288" s="10">
        <f t="shared" si="60"/>
        <v>75118.020749685238</v>
      </c>
      <c r="F288" s="11">
        <f t="shared" si="61"/>
        <v>4.2076174627016125E-4</v>
      </c>
      <c r="G288" s="10">
        <f t="shared" si="68"/>
        <v>22020.652241831827</v>
      </c>
      <c r="H288" s="11">
        <f t="shared" si="62"/>
        <v>1.2334521062737033E-4</v>
      </c>
      <c r="I288" s="11">
        <v>3.8371333125356108E-4</v>
      </c>
      <c r="J288" s="12">
        <f t="shared" si="69"/>
        <v>3.7048415016600162E-5</v>
      </c>
      <c r="K288" s="39">
        <f t="shared" si="70"/>
        <v>8.7999999999999995E-2</v>
      </c>
      <c r="L288" s="39">
        <f t="shared" si="71"/>
        <v>3.7000000000000002E-3</v>
      </c>
      <c r="M288" s="39">
        <f t="shared" si="72"/>
        <v>9.169999999999999E-2</v>
      </c>
      <c r="N288" s="10">
        <f t="shared" si="73"/>
        <v>3324.6015108049278</v>
      </c>
      <c r="O288" s="13">
        <f t="shared" si="63"/>
        <v>1.8622231035614172E-5</v>
      </c>
      <c r="P288" s="41">
        <f t="shared" si="74"/>
        <v>18696.050731026899</v>
      </c>
      <c r="Q288" s="42">
        <f t="shared" si="64"/>
        <v>1.0472297959175616E-4</v>
      </c>
      <c r="R288" s="10">
        <v>844183.57</v>
      </c>
      <c r="S288" s="10">
        <v>144349.92000000001</v>
      </c>
      <c r="T288" s="10">
        <v>0</v>
      </c>
      <c r="U288" s="10"/>
      <c r="V288" s="10">
        <v>74772.19</v>
      </c>
      <c r="W288" s="10">
        <v>3678</v>
      </c>
      <c r="X288" s="10">
        <f t="shared" si="65"/>
        <v>75118.020749685238</v>
      </c>
      <c r="Y288" s="10">
        <f t="shared" si="66"/>
        <v>3324.6015108049278</v>
      </c>
      <c r="Z288" s="10">
        <f t="shared" si="67"/>
        <v>18696.050731026899</v>
      </c>
      <c r="AA288" s="10"/>
      <c r="AB288" s="10"/>
      <c r="AC288" s="10"/>
      <c r="AD288" s="10"/>
      <c r="AE288" s="10"/>
      <c r="AF288" s="10"/>
      <c r="AG288" s="10"/>
      <c r="AH288" s="10"/>
      <c r="AI288" s="10"/>
    </row>
    <row r="289" spans="1:35" x14ac:dyDescent="0.4">
      <c r="A289" s="3">
        <v>11464</v>
      </c>
      <c r="B289" s="3"/>
      <c r="C289" s="3" t="s">
        <v>570</v>
      </c>
      <c r="D289" s="9" t="s">
        <v>574</v>
      </c>
      <c r="E289" s="10">
        <f t="shared" si="60"/>
        <v>4975.1748694005582</v>
      </c>
      <c r="F289" s="11">
        <f t="shared" si="61"/>
        <v>2.7867657389750542E-5</v>
      </c>
      <c r="G289" s="10">
        <f t="shared" si="68"/>
        <v>1426.4616325071952</v>
      </c>
      <c r="H289" s="11">
        <f t="shared" si="62"/>
        <v>7.9900998653991751E-6</v>
      </c>
      <c r="I289" s="11">
        <v>1.4248359990070569E-5</v>
      </c>
      <c r="J289" s="12">
        <f t="shared" si="69"/>
        <v>1.3619297399679972E-5</v>
      </c>
      <c r="K289" s="39">
        <f t="shared" si="70"/>
        <v>8.7999999999999995E-2</v>
      </c>
      <c r="L289" s="39">
        <f t="shared" si="71"/>
        <v>3.7000000000000002E-3</v>
      </c>
      <c r="M289" s="39">
        <f t="shared" si="72"/>
        <v>9.169999999999999E-2</v>
      </c>
      <c r="N289" s="10">
        <f t="shared" si="73"/>
        <v>188.19522418422673</v>
      </c>
      <c r="O289" s="13">
        <f t="shared" si="63"/>
        <v>1.0541458677582574E-6</v>
      </c>
      <c r="P289" s="41">
        <f t="shared" si="74"/>
        <v>1238.2664083229686</v>
      </c>
      <c r="Q289" s="42">
        <f t="shared" si="64"/>
        <v>6.9359539976409185E-6</v>
      </c>
      <c r="R289" s="10">
        <v>56275.76</v>
      </c>
      <c r="S289" s="10">
        <v>0</v>
      </c>
      <c r="T289" s="10">
        <v>0</v>
      </c>
      <c r="U289" s="10"/>
      <c r="V289" s="10">
        <v>4952.2700000000004</v>
      </c>
      <c r="W289" s="10">
        <v>208.2</v>
      </c>
      <c r="X289" s="10">
        <f t="shared" si="65"/>
        <v>4975.1748694005582</v>
      </c>
      <c r="Y289" s="10">
        <f t="shared" si="66"/>
        <v>188.19522418422673</v>
      </c>
      <c r="Z289" s="10">
        <f t="shared" si="67"/>
        <v>1238.2664083229686</v>
      </c>
      <c r="AA289" s="10"/>
      <c r="AB289" s="10"/>
      <c r="AC289" s="10"/>
      <c r="AD289" s="10"/>
      <c r="AE289" s="10"/>
      <c r="AF289" s="10"/>
      <c r="AG289" s="10"/>
      <c r="AH289" s="10"/>
      <c r="AI289" s="10"/>
    </row>
    <row r="290" spans="1:35" x14ac:dyDescent="0.4">
      <c r="A290" s="3">
        <v>6760</v>
      </c>
      <c r="B290" s="3" t="s">
        <v>575</v>
      </c>
      <c r="C290" s="3" t="s">
        <v>570</v>
      </c>
      <c r="D290" s="9" t="s">
        <v>576</v>
      </c>
      <c r="E290" s="10">
        <f t="shared" si="60"/>
        <v>971574.47568717634</v>
      </c>
      <c r="F290" s="11">
        <f t="shared" si="61"/>
        <v>5.4421211973075794E-3</v>
      </c>
      <c r="G290" s="10">
        <f t="shared" si="68"/>
        <v>279318.64589916373</v>
      </c>
      <c r="H290" s="11">
        <f t="shared" si="62"/>
        <v>1.5645593433030037E-3</v>
      </c>
      <c r="I290" s="11">
        <v>5.450937227251716E-3</v>
      </c>
      <c r="J290" s="12">
        <f t="shared" si="69"/>
        <v>-8.8160299441366122E-6</v>
      </c>
      <c r="K290" s="39">
        <f t="shared" si="70"/>
        <v>8.7999999999999995E-2</v>
      </c>
      <c r="L290" s="39">
        <f t="shared" si="71"/>
        <v>3.7000000000000002E-3</v>
      </c>
      <c r="M290" s="39">
        <f t="shared" si="72"/>
        <v>9.169999999999999E-2</v>
      </c>
      <c r="N290" s="10">
        <f t="shared" si="73"/>
        <v>37504.424689209627</v>
      </c>
      <c r="O290" s="13">
        <f t="shared" si="63"/>
        <v>2.1007512002578578E-4</v>
      </c>
      <c r="P290" s="41">
        <f t="shared" si="74"/>
        <v>241814.22120995412</v>
      </c>
      <c r="Q290" s="42">
        <f t="shared" si="64"/>
        <v>1.3544842232772181E-3</v>
      </c>
      <c r="R290" s="10">
        <v>10961786.439999999</v>
      </c>
      <c r="S290" s="10">
        <v>223390.15</v>
      </c>
      <c r="T290" s="10">
        <v>0</v>
      </c>
      <c r="U290" s="10"/>
      <c r="V290" s="10">
        <v>967101.51</v>
      </c>
      <c r="W290" s="10">
        <v>41491.07</v>
      </c>
      <c r="X290" s="10">
        <f t="shared" si="65"/>
        <v>971574.47568717634</v>
      </c>
      <c r="Y290" s="10">
        <f t="shared" si="66"/>
        <v>37504.424689209627</v>
      </c>
      <c r="Z290" s="10">
        <f t="shared" si="67"/>
        <v>241814.22120995412</v>
      </c>
      <c r="AA290" s="10"/>
      <c r="AB290" s="10"/>
      <c r="AC290" s="10"/>
      <c r="AD290" s="10"/>
      <c r="AE290" s="10"/>
      <c r="AF290" s="10"/>
      <c r="AG290" s="10"/>
      <c r="AH290" s="10"/>
      <c r="AI290" s="10"/>
    </row>
    <row r="291" spans="1:35" x14ac:dyDescent="0.4">
      <c r="A291" s="3">
        <v>6910</v>
      </c>
      <c r="B291" s="3" t="s">
        <v>577</v>
      </c>
      <c r="C291" s="3" t="s">
        <v>570</v>
      </c>
      <c r="D291" s="9" t="s">
        <v>578</v>
      </c>
      <c r="E291" s="10">
        <f t="shared" si="60"/>
        <v>217274.30440111001</v>
      </c>
      <c r="F291" s="11">
        <f t="shared" si="61"/>
        <v>1.2170277494941678E-3</v>
      </c>
      <c r="G291" s="10">
        <f t="shared" si="68"/>
        <v>63460.601233005647</v>
      </c>
      <c r="H291" s="11">
        <f t="shared" si="62"/>
        <v>3.5546454935403356E-4</v>
      </c>
      <c r="I291" s="11">
        <v>1.2324689578797671E-3</v>
      </c>
      <c r="J291" s="12">
        <f t="shared" si="69"/>
        <v>-1.5441208385599293E-5</v>
      </c>
      <c r="K291" s="39">
        <f t="shared" si="70"/>
        <v>8.7999999999999995E-2</v>
      </c>
      <c r="L291" s="39">
        <f t="shared" si="71"/>
        <v>3.7000000000000002E-3</v>
      </c>
      <c r="M291" s="39">
        <f t="shared" si="72"/>
        <v>9.169999999999999E-2</v>
      </c>
      <c r="N291" s="10">
        <f t="shared" si="73"/>
        <v>9383.4120699943796</v>
      </c>
      <c r="O291" s="13">
        <f t="shared" si="63"/>
        <v>5.2559702840145549E-5</v>
      </c>
      <c r="P291" s="41">
        <f t="shared" si="74"/>
        <v>54077.189163011266</v>
      </c>
      <c r="Q291" s="42">
        <f t="shared" si="64"/>
        <v>3.0290484651388796E-4</v>
      </c>
      <c r="R291" s="10">
        <v>2437823.02</v>
      </c>
      <c r="S291" s="10">
        <v>348138.81</v>
      </c>
      <c r="T291" s="10">
        <v>0</v>
      </c>
      <c r="U291" s="10"/>
      <c r="V291" s="10">
        <v>216274.01</v>
      </c>
      <c r="W291" s="10">
        <v>10380.849999999999</v>
      </c>
      <c r="X291" s="10">
        <f t="shared" si="65"/>
        <v>217274.30440111001</v>
      </c>
      <c r="Y291" s="10">
        <f t="shared" si="66"/>
        <v>9383.4120699943796</v>
      </c>
      <c r="Z291" s="10">
        <f t="shared" si="67"/>
        <v>54077.189163011266</v>
      </c>
      <c r="AA291" s="10"/>
      <c r="AB291" s="10"/>
      <c r="AC291" s="10"/>
      <c r="AD291" s="10"/>
      <c r="AE291" s="10"/>
      <c r="AF291" s="10"/>
      <c r="AG291" s="10"/>
      <c r="AH291" s="10"/>
      <c r="AI291" s="10"/>
    </row>
    <row r="292" spans="1:35" x14ac:dyDescent="0.4">
      <c r="A292" s="3">
        <v>6625</v>
      </c>
      <c r="B292" s="3" t="s">
        <v>579</v>
      </c>
      <c r="C292" s="3" t="s">
        <v>570</v>
      </c>
      <c r="D292" s="9" t="s">
        <v>580</v>
      </c>
      <c r="E292" s="10">
        <f t="shared" si="60"/>
        <v>21919.332926925737</v>
      </c>
      <c r="F292" s="11">
        <f t="shared" si="61"/>
        <v>1.2277768646412271E-4</v>
      </c>
      <c r="G292" s="10">
        <f t="shared" si="68"/>
        <v>6401.2662904123044</v>
      </c>
      <c r="H292" s="11">
        <f t="shared" si="62"/>
        <v>3.5855683573844489E-5</v>
      </c>
      <c r="I292" s="11">
        <v>1.136419124936211E-4</v>
      </c>
      <c r="J292" s="12">
        <f t="shared" si="69"/>
        <v>9.1357739705016071E-6</v>
      </c>
      <c r="K292" s="39">
        <f t="shared" si="70"/>
        <v>8.7999999999999995E-2</v>
      </c>
      <c r="L292" s="39">
        <f t="shared" si="71"/>
        <v>3.7000000000000002E-3</v>
      </c>
      <c r="M292" s="39">
        <f t="shared" si="72"/>
        <v>9.169999999999999E-2</v>
      </c>
      <c r="N292" s="10">
        <f t="shared" si="73"/>
        <v>945.78495181767585</v>
      </c>
      <c r="O292" s="13">
        <f t="shared" si="63"/>
        <v>5.2976652466513917E-6</v>
      </c>
      <c r="P292" s="41">
        <f t="shared" si="74"/>
        <v>5455.4813385946291</v>
      </c>
      <c r="Q292" s="42">
        <f t="shared" si="64"/>
        <v>3.0558018327193097E-5</v>
      </c>
      <c r="R292" s="10">
        <v>247937.76</v>
      </c>
      <c r="S292" s="10">
        <v>34862.949999999997</v>
      </c>
      <c r="T292" s="10">
        <v>0</v>
      </c>
      <c r="U292" s="10"/>
      <c r="V292" s="10">
        <v>21818.42</v>
      </c>
      <c r="W292" s="10">
        <v>1046.32</v>
      </c>
      <c r="X292" s="10">
        <f t="shared" si="65"/>
        <v>21919.332926925737</v>
      </c>
      <c r="Y292" s="10">
        <f t="shared" si="66"/>
        <v>945.78495181767585</v>
      </c>
      <c r="Z292" s="10">
        <f t="shared" si="67"/>
        <v>5455.4813385946291</v>
      </c>
      <c r="AA292" s="10"/>
      <c r="AB292" s="10"/>
      <c r="AC292" s="10"/>
      <c r="AD292" s="10"/>
      <c r="AE292" s="10"/>
      <c r="AF292" s="10"/>
      <c r="AG292" s="10"/>
      <c r="AH292" s="10"/>
      <c r="AI292" s="10"/>
    </row>
    <row r="293" spans="1:35" x14ac:dyDescent="0.4">
      <c r="A293" s="3">
        <v>6624</v>
      </c>
      <c r="B293" s="3" t="s">
        <v>581</v>
      </c>
      <c r="C293" s="3" t="s">
        <v>570</v>
      </c>
      <c r="D293" s="9" t="s">
        <v>582</v>
      </c>
      <c r="E293" s="10">
        <f t="shared" si="60"/>
        <v>20331.563101352254</v>
      </c>
      <c r="F293" s="11">
        <f t="shared" si="61"/>
        <v>1.1388404419538431E-4</v>
      </c>
      <c r="G293" s="10">
        <f t="shared" si="68"/>
        <v>5829.4265497520728</v>
      </c>
      <c r="H293" s="11">
        <f t="shared" si="62"/>
        <v>3.2652613452113629E-5</v>
      </c>
      <c r="I293" s="11">
        <v>1.1497633020945623E-4</v>
      </c>
      <c r="J293" s="12">
        <f t="shared" si="69"/>
        <v>-1.092286014071919E-6</v>
      </c>
      <c r="K293" s="39">
        <f t="shared" si="70"/>
        <v>8.7999999999999995E-2</v>
      </c>
      <c r="L293" s="39">
        <f t="shared" si="71"/>
        <v>3.7000000000000002E-3</v>
      </c>
      <c r="M293" s="39">
        <f t="shared" si="72"/>
        <v>9.169999999999999E-2</v>
      </c>
      <c r="N293" s="10">
        <f t="shared" si="73"/>
        <v>769.123690460494</v>
      </c>
      <c r="O293" s="13">
        <f t="shared" si="63"/>
        <v>4.3081250526327854E-6</v>
      </c>
      <c r="P293" s="41">
        <f t="shared" si="74"/>
        <v>5060.3028592915789</v>
      </c>
      <c r="Q293" s="42">
        <f t="shared" si="64"/>
        <v>2.8344488399480846E-5</v>
      </c>
      <c r="R293" s="10">
        <v>229976.57</v>
      </c>
      <c r="S293" s="10">
        <v>0</v>
      </c>
      <c r="T293" s="10">
        <v>0</v>
      </c>
      <c r="U293" s="10"/>
      <c r="V293" s="10">
        <v>20237.96</v>
      </c>
      <c r="W293" s="10">
        <v>850.88</v>
      </c>
      <c r="X293" s="10">
        <f t="shared" si="65"/>
        <v>20331.563101352254</v>
      </c>
      <c r="Y293" s="10">
        <f t="shared" si="66"/>
        <v>769.123690460494</v>
      </c>
      <c r="Z293" s="10">
        <f t="shared" si="67"/>
        <v>5060.3028592915789</v>
      </c>
      <c r="AA293" s="10"/>
      <c r="AB293" s="10"/>
      <c r="AC293" s="10"/>
      <c r="AD293" s="10"/>
      <c r="AE293" s="10"/>
      <c r="AF293" s="10"/>
      <c r="AG293" s="10"/>
      <c r="AH293" s="10"/>
      <c r="AI293" s="10"/>
    </row>
    <row r="294" spans="1:35" x14ac:dyDescent="0.4">
      <c r="A294" s="3">
        <v>6375</v>
      </c>
      <c r="B294" s="3" t="s">
        <v>583</v>
      </c>
      <c r="C294" s="3" t="s">
        <v>570</v>
      </c>
      <c r="D294" s="9" t="s">
        <v>584</v>
      </c>
      <c r="E294" s="10">
        <f t="shared" si="60"/>
        <v>16956.163327772829</v>
      </c>
      <c r="F294" s="11">
        <f t="shared" si="61"/>
        <v>9.4977274702297837E-5</v>
      </c>
      <c r="G294" s="10">
        <f t="shared" si="68"/>
        <v>4861.6485247393412</v>
      </c>
      <c r="H294" s="11">
        <f t="shared" si="62"/>
        <v>2.7231757474515858E-5</v>
      </c>
      <c r="I294" s="11">
        <v>9.2192589822924931E-5</v>
      </c>
      <c r="J294" s="12">
        <f t="shared" si="69"/>
        <v>2.7846848793729059E-6</v>
      </c>
      <c r="K294" s="39">
        <f t="shared" si="70"/>
        <v>8.7999999999999995E-2</v>
      </c>
      <c r="L294" s="39">
        <f t="shared" si="71"/>
        <v>3.7000000000000002E-3</v>
      </c>
      <c r="M294" s="39">
        <f t="shared" si="72"/>
        <v>9.169999999999999E-2</v>
      </c>
      <c r="N294" s="10">
        <f t="shared" si="73"/>
        <v>641.4456144949703</v>
      </c>
      <c r="O294" s="13">
        <f t="shared" si="63"/>
        <v>3.5929564463846884E-6</v>
      </c>
      <c r="P294" s="41">
        <f t="shared" si="74"/>
        <v>4220.2029102443712</v>
      </c>
      <c r="Q294" s="42">
        <f t="shared" si="64"/>
        <v>2.3638801028131171E-5</v>
      </c>
      <c r="R294" s="10">
        <v>191797.13</v>
      </c>
      <c r="S294" s="10">
        <v>0</v>
      </c>
      <c r="T294" s="10">
        <v>0</v>
      </c>
      <c r="U294" s="10"/>
      <c r="V294" s="10">
        <v>16878.099999999999</v>
      </c>
      <c r="W294" s="10">
        <v>709.63</v>
      </c>
      <c r="X294" s="10">
        <f t="shared" si="65"/>
        <v>16956.163327772829</v>
      </c>
      <c r="Y294" s="10">
        <f t="shared" si="66"/>
        <v>641.4456144949703</v>
      </c>
      <c r="Z294" s="10">
        <f t="shared" si="67"/>
        <v>4220.2029102443712</v>
      </c>
      <c r="AA294" s="10"/>
      <c r="AB294" s="10"/>
      <c r="AC294" s="10"/>
      <c r="AD294" s="10"/>
      <c r="AE294" s="10"/>
      <c r="AF294" s="10"/>
      <c r="AG294" s="10"/>
      <c r="AH294" s="10"/>
      <c r="AI294" s="10"/>
    </row>
    <row r="295" spans="1:35" x14ac:dyDescent="0.4">
      <c r="A295" s="3">
        <v>10734</v>
      </c>
      <c r="B295" s="3"/>
      <c r="C295" s="3" t="s">
        <v>570</v>
      </c>
      <c r="D295" s="9" t="s">
        <v>585</v>
      </c>
      <c r="E295" s="10">
        <f t="shared" si="60"/>
        <v>3437.9276413797411</v>
      </c>
      <c r="F295" s="11">
        <f t="shared" si="61"/>
        <v>1.9257009483219882E-5</v>
      </c>
      <c r="G295" s="10">
        <f t="shared" si="68"/>
        <v>985.7720578030702</v>
      </c>
      <c r="H295" s="11">
        <f t="shared" si="62"/>
        <v>5.5216467144109114E-6</v>
      </c>
      <c r="I295" s="11">
        <v>1.9745532566546816E-5</v>
      </c>
      <c r="J295" s="12">
        <f t="shared" si="69"/>
        <v>-4.8852308332693401E-7</v>
      </c>
      <c r="K295" s="39">
        <f t="shared" si="70"/>
        <v>8.7999999999999995E-2</v>
      </c>
      <c r="L295" s="39">
        <f t="shared" si="71"/>
        <v>3.7000000000000002E-3</v>
      </c>
      <c r="M295" s="39">
        <f t="shared" si="72"/>
        <v>9.169999999999999E-2</v>
      </c>
      <c r="N295" s="10">
        <f t="shared" si="73"/>
        <v>130.10960888125646</v>
      </c>
      <c r="O295" s="13">
        <f t="shared" si="63"/>
        <v>7.2878845439540616E-7</v>
      </c>
      <c r="P295" s="41">
        <f t="shared" si="74"/>
        <v>855.66244892181373</v>
      </c>
      <c r="Q295" s="42">
        <f t="shared" si="64"/>
        <v>4.792858260015505E-6</v>
      </c>
      <c r="R295" s="10">
        <v>38887.5</v>
      </c>
      <c r="S295" s="10">
        <v>0</v>
      </c>
      <c r="T295" s="10">
        <v>0</v>
      </c>
      <c r="U295" s="10"/>
      <c r="V295" s="10">
        <v>3422.1</v>
      </c>
      <c r="W295" s="10">
        <v>143.94</v>
      </c>
      <c r="X295" s="10">
        <f t="shared" si="65"/>
        <v>3437.9276413797411</v>
      </c>
      <c r="Y295" s="10">
        <f t="shared" si="66"/>
        <v>130.10960888125646</v>
      </c>
      <c r="Z295" s="10">
        <f t="shared" si="67"/>
        <v>855.66244892181373</v>
      </c>
      <c r="AA295" s="10"/>
      <c r="AB295" s="10"/>
      <c r="AC295" s="10"/>
      <c r="AD295" s="10"/>
      <c r="AE295" s="10"/>
      <c r="AF295" s="10"/>
      <c r="AG295" s="10"/>
      <c r="AH295" s="10"/>
      <c r="AI295" s="10"/>
    </row>
    <row r="296" spans="1:35" x14ac:dyDescent="0.4">
      <c r="A296" s="3">
        <v>6944</v>
      </c>
      <c r="B296" s="3" t="s">
        <v>586</v>
      </c>
      <c r="C296" s="3" t="s">
        <v>570</v>
      </c>
      <c r="D296" s="9" t="s">
        <v>587</v>
      </c>
      <c r="E296" s="10">
        <f t="shared" si="60"/>
        <v>14756.848049659358</v>
      </c>
      <c r="F296" s="11">
        <f t="shared" si="61"/>
        <v>8.2658157028772791E-5</v>
      </c>
      <c r="G296" s="10">
        <f t="shared" si="68"/>
        <v>4231.0576664185392</v>
      </c>
      <c r="H296" s="11">
        <f t="shared" si="62"/>
        <v>2.3699602232923284E-5</v>
      </c>
      <c r="I296" s="11">
        <v>9.1896312392622881E-5</v>
      </c>
      <c r="J296" s="12">
        <f t="shared" si="69"/>
        <v>-9.2381553638500898E-6</v>
      </c>
      <c r="K296" s="39">
        <f t="shared" si="70"/>
        <v>8.7999999999999995E-2</v>
      </c>
      <c r="L296" s="39">
        <f t="shared" si="71"/>
        <v>3.7000000000000002E-3</v>
      </c>
      <c r="M296" s="39">
        <f t="shared" si="72"/>
        <v>9.169999999999999E-2</v>
      </c>
      <c r="N296" s="10">
        <f t="shared" si="73"/>
        <v>558.24018516664148</v>
      </c>
      <c r="O296" s="13">
        <f t="shared" si="63"/>
        <v>3.1268943564368136E-6</v>
      </c>
      <c r="P296" s="41">
        <f t="shared" si="74"/>
        <v>3672.8174812518978</v>
      </c>
      <c r="Q296" s="42">
        <f t="shared" si="64"/>
        <v>2.0572707876486471E-5</v>
      </c>
      <c r="R296" s="10">
        <v>166918.74</v>
      </c>
      <c r="S296" s="10">
        <v>0</v>
      </c>
      <c r="T296" s="10">
        <v>0</v>
      </c>
      <c r="U296" s="10"/>
      <c r="V296" s="10">
        <v>14688.91</v>
      </c>
      <c r="W296" s="10">
        <v>617.58000000000004</v>
      </c>
      <c r="X296" s="10">
        <f t="shared" si="65"/>
        <v>14756.848049659358</v>
      </c>
      <c r="Y296" s="10">
        <f t="shared" si="66"/>
        <v>558.24018516664148</v>
      </c>
      <c r="Z296" s="10">
        <f t="shared" si="67"/>
        <v>3672.8174812518978</v>
      </c>
      <c r="AA296" s="10"/>
      <c r="AB296" s="10"/>
      <c r="AC296" s="10"/>
      <c r="AD296" s="10"/>
      <c r="AE296" s="10"/>
      <c r="AF296" s="10"/>
      <c r="AG296" s="10"/>
      <c r="AH296" s="10"/>
      <c r="AI296" s="10"/>
    </row>
    <row r="297" spans="1:35" x14ac:dyDescent="0.4">
      <c r="A297" s="3">
        <v>10132</v>
      </c>
      <c r="B297" s="3">
        <v>0</v>
      </c>
      <c r="C297" s="3" t="s">
        <v>570</v>
      </c>
      <c r="D297" s="9" t="s">
        <v>588</v>
      </c>
      <c r="E297" s="10">
        <f t="shared" si="60"/>
        <v>5530.3909911634901</v>
      </c>
      <c r="F297" s="11">
        <f t="shared" si="61"/>
        <v>3.0977612931960386E-5</v>
      </c>
      <c r="G297" s="10">
        <f t="shared" si="68"/>
        <v>1585.6739065791992</v>
      </c>
      <c r="H297" s="11">
        <f t="shared" si="62"/>
        <v>8.8819023090419758E-6</v>
      </c>
      <c r="I297" s="11">
        <v>2.6100356647902635E-5</v>
      </c>
      <c r="J297" s="12">
        <f t="shared" si="69"/>
        <v>4.8772562840577517E-6</v>
      </c>
      <c r="K297" s="39">
        <f t="shared" si="70"/>
        <v>8.7999999999999995E-2</v>
      </c>
      <c r="L297" s="39">
        <f t="shared" si="71"/>
        <v>3.7000000000000002E-3</v>
      </c>
      <c r="M297" s="39">
        <f t="shared" si="72"/>
        <v>9.169999999999999E-2</v>
      </c>
      <c r="N297" s="10">
        <f t="shared" si="73"/>
        <v>209.22030062286805</v>
      </c>
      <c r="O297" s="13">
        <f t="shared" si="63"/>
        <v>1.1719145175375902E-6</v>
      </c>
      <c r="P297" s="41">
        <f t="shared" si="74"/>
        <v>1376.4536059563311</v>
      </c>
      <c r="Q297" s="42">
        <f t="shared" si="64"/>
        <v>7.7099877915043863E-6</v>
      </c>
      <c r="R297" s="10">
        <v>62556</v>
      </c>
      <c r="S297" s="10">
        <v>0</v>
      </c>
      <c r="T297" s="10">
        <v>0</v>
      </c>
      <c r="U297" s="10"/>
      <c r="V297" s="10">
        <v>5504.93</v>
      </c>
      <c r="W297" s="10">
        <v>231.46</v>
      </c>
      <c r="X297" s="10">
        <f t="shared" si="65"/>
        <v>5530.3909911634901</v>
      </c>
      <c r="Y297" s="10">
        <f t="shared" si="66"/>
        <v>209.22030062286805</v>
      </c>
      <c r="Z297" s="10">
        <f t="shared" si="67"/>
        <v>1376.4536059563311</v>
      </c>
      <c r="AA297" s="10"/>
      <c r="AB297" s="10"/>
      <c r="AC297" s="10"/>
      <c r="AD297" s="10"/>
      <c r="AE297" s="10"/>
      <c r="AF297" s="10"/>
      <c r="AG297" s="10"/>
      <c r="AH297" s="10"/>
      <c r="AI297" s="10"/>
    </row>
    <row r="298" spans="1:35" s="21" customFormat="1" x14ac:dyDescent="0.4">
      <c r="A298" s="14">
        <v>12133</v>
      </c>
      <c r="B298" s="14"/>
      <c r="C298" s="14" t="s">
        <v>570</v>
      </c>
      <c r="D298" s="15" t="s">
        <v>589</v>
      </c>
      <c r="E298" s="16">
        <f>X298*(12/12)</f>
        <v>3713.0944632066635</v>
      </c>
      <c r="F298" s="17">
        <f t="shared" si="61"/>
        <v>2.0798313038771716E-5</v>
      </c>
      <c r="G298" s="16">
        <f>(Y298+Z298)*(12/12)</f>
        <v>1064.616931588977</v>
      </c>
      <c r="H298" s="17">
        <f t="shared" si="62"/>
        <v>5.9632838401967047E-6</v>
      </c>
      <c r="I298" s="17">
        <v>0</v>
      </c>
      <c r="J298" s="18">
        <f t="shared" si="69"/>
        <v>2.0798313038771716E-5</v>
      </c>
      <c r="K298" s="19">
        <f t="shared" si="70"/>
        <v>8.7999999999999995E-2</v>
      </c>
      <c r="L298" s="19">
        <f t="shared" si="71"/>
        <v>3.7000000000000002E-3</v>
      </c>
      <c r="M298" s="19">
        <f t="shared" si="72"/>
        <v>9.169999999999999E-2</v>
      </c>
      <c r="N298" s="16">
        <f t="shared" si="73"/>
        <v>140.46848145162747</v>
      </c>
      <c r="O298" s="20">
        <f t="shared" si="63"/>
        <v>7.8681204538728728E-7</v>
      </c>
      <c r="P298" s="41">
        <f t="shared" si="74"/>
        <v>924.14845013734953</v>
      </c>
      <c r="Q298" s="42">
        <f t="shared" si="64"/>
        <v>5.1764717948094174E-6</v>
      </c>
      <c r="R298" s="16">
        <v>42000</v>
      </c>
      <c r="S298" s="16">
        <v>0</v>
      </c>
      <c r="T298" s="16">
        <v>0</v>
      </c>
      <c r="U298" s="16"/>
      <c r="V298" s="16">
        <v>3696</v>
      </c>
      <c r="W298" s="16">
        <v>155.4</v>
      </c>
      <c r="X298" s="16">
        <f t="shared" si="65"/>
        <v>3713.0944632066635</v>
      </c>
      <c r="Y298" s="16">
        <f t="shared" si="66"/>
        <v>140.46848145162747</v>
      </c>
      <c r="Z298" s="16">
        <f t="shared" si="67"/>
        <v>924.14845013734953</v>
      </c>
      <c r="AA298" s="16"/>
      <c r="AB298" s="16"/>
      <c r="AC298" s="16"/>
      <c r="AD298" s="16"/>
      <c r="AE298" s="16"/>
      <c r="AF298" s="16"/>
      <c r="AG298" s="16"/>
      <c r="AH298" s="16"/>
      <c r="AI298" s="16"/>
    </row>
    <row r="299" spans="1:35" x14ac:dyDescent="0.4">
      <c r="A299" s="3">
        <v>7692</v>
      </c>
      <c r="B299" s="3" t="s">
        <v>590</v>
      </c>
      <c r="C299" s="3" t="s">
        <v>570</v>
      </c>
      <c r="D299" s="9" t="s">
        <v>591</v>
      </c>
      <c r="E299" s="10">
        <f t="shared" si="60"/>
        <v>4152.1658742306008</v>
      </c>
      <c r="F299" s="11">
        <f t="shared" si="61"/>
        <v>2.3257702301108071E-5</v>
      </c>
      <c r="G299" s="10">
        <f t="shared" si="68"/>
        <v>1190.5651890705158</v>
      </c>
      <c r="H299" s="11">
        <f t="shared" si="62"/>
        <v>6.6687631410186479E-6</v>
      </c>
      <c r="I299" s="11">
        <v>9.4473584246865282E-6</v>
      </c>
      <c r="J299" s="12">
        <f t="shared" si="69"/>
        <v>1.3810343876421543E-5</v>
      </c>
      <c r="K299" s="39">
        <f t="shared" si="70"/>
        <v>8.7999999999999995E-2</v>
      </c>
      <c r="L299" s="39">
        <f t="shared" si="71"/>
        <v>3.7000000000000002E-3</v>
      </c>
      <c r="M299" s="39">
        <f t="shared" si="72"/>
        <v>9.169999999999999E-2</v>
      </c>
      <c r="N299" s="10">
        <f t="shared" si="73"/>
        <v>157.13668478475492</v>
      </c>
      <c r="O299" s="13">
        <f t="shared" si="63"/>
        <v>8.8017635759411839E-7</v>
      </c>
      <c r="P299" s="41">
        <f t="shared" si="74"/>
        <v>1033.4285042857609</v>
      </c>
      <c r="Q299" s="42">
        <f t="shared" si="64"/>
        <v>5.7885867834245303E-6</v>
      </c>
      <c r="R299" s="10">
        <v>46966.19</v>
      </c>
      <c r="S299" s="10">
        <v>0</v>
      </c>
      <c r="T299" s="10">
        <v>0</v>
      </c>
      <c r="U299" s="10"/>
      <c r="V299" s="10">
        <v>4133.05</v>
      </c>
      <c r="W299" s="10">
        <v>173.84</v>
      </c>
      <c r="X299" s="10">
        <f t="shared" si="65"/>
        <v>4152.1658742306008</v>
      </c>
      <c r="Y299" s="10">
        <f t="shared" si="66"/>
        <v>157.13668478475492</v>
      </c>
      <c r="Z299" s="10">
        <f t="shared" si="67"/>
        <v>1033.4285042857609</v>
      </c>
      <c r="AA299" s="10"/>
      <c r="AB299" s="10"/>
      <c r="AC299" s="10"/>
      <c r="AD299" s="10"/>
      <c r="AE299" s="10"/>
      <c r="AF299" s="10"/>
      <c r="AG299" s="10"/>
      <c r="AH299" s="10"/>
      <c r="AI299" s="10"/>
    </row>
    <row r="300" spans="1:35" x14ac:dyDescent="0.4">
      <c r="A300" s="3">
        <v>6628</v>
      </c>
      <c r="B300" s="3" t="s">
        <v>592</v>
      </c>
      <c r="C300" s="3" t="s">
        <v>570</v>
      </c>
      <c r="D300" s="9" t="s">
        <v>593</v>
      </c>
      <c r="E300" s="10">
        <f t="shared" si="60"/>
        <v>29631.156868971892</v>
      </c>
      <c r="F300" s="11">
        <f t="shared" si="61"/>
        <v>1.6597425203386949E-4</v>
      </c>
      <c r="G300" s="10">
        <f t="shared" si="68"/>
        <v>8661.7109986885316</v>
      </c>
      <c r="H300" s="11">
        <f t="shared" si="62"/>
        <v>4.8517208109625551E-5</v>
      </c>
      <c r="I300" s="11">
        <v>1.9966256553784577E-4</v>
      </c>
      <c r="J300" s="12">
        <f t="shared" si="69"/>
        <v>-3.3688313503976285E-5</v>
      </c>
      <c r="K300" s="39">
        <f t="shared" si="70"/>
        <v>8.7999999999999995E-2</v>
      </c>
      <c r="L300" s="39">
        <f t="shared" si="71"/>
        <v>3.7000000000000002E-3</v>
      </c>
      <c r="M300" s="39">
        <f t="shared" si="72"/>
        <v>9.169999999999999E-2</v>
      </c>
      <c r="N300" s="10">
        <f t="shared" si="73"/>
        <v>1286.8413400835291</v>
      </c>
      <c r="O300" s="13">
        <f t="shared" si="63"/>
        <v>7.2080388170830363E-6</v>
      </c>
      <c r="P300" s="41">
        <f t="shared" si="74"/>
        <v>7374.8696586050028</v>
      </c>
      <c r="Q300" s="42">
        <f t="shared" si="64"/>
        <v>4.1309169292542516E-5</v>
      </c>
      <c r="R300" s="10">
        <v>335168.25</v>
      </c>
      <c r="S300" s="10">
        <v>49572.03</v>
      </c>
      <c r="T300" s="10">
        <v>0</v>
      </c>
      <c r="U300" s="10"/>
      <c r="V300" s="10">
        <v>29494.74</v>
      </c>
      <c r="W300" s="10">
        <v>1423.63</v>
      </c>
      <c r="X300" s="10">
        <f t="shared" si="65"/>
        <v>29631.156868971892</v>
      </c>
      <c r="Y300" s="10">
        <f t="shared" si="66"/>
        <v>1286.8413400835291</v>
      </c>
      <c r="Z300" s="10">
        <f t="shared" si="67"/>
        <v>7374.8696586050028</v>
      </c>
      <c r="AA300" s="10"/>
      <c r="AB300" s="10"/>
      <c r="AC300" s="10"/>
      <c r="AD300" s="10"/>
      <c r="AE300" s="10"/>
      <c r="AF300" s="10"/>
      <c r="AG300" s="10"/>
      <c r="AH300" s="10"/>
      <c r="AI300" s="10"/>
    </row>
    <row r="301" spans="1:35" x14ac:dyDescent="0.4">
      <c r="A301" s="3">
        <v>6629</v>
      </c>
      <c r="B301" s="3" t="s">
        <v>594</v>
      </c>
      <c r="C301" s="3" t="s">
        <v>570</v>
      </c>
      <c r="D301" s="9" t="s">
        <v>595</v>
      </c>
      <c r="E301" s="10">
        <f t="shared" si="60"/>
        <v>11432.031151140125</v>
      </c>
      <c r="F301" s="11">
        <f t="shared" si="61"/>
        <v>6.4034719532846002E-5</v>
      </c>
      <c r="G301" s="10">
        <f t="shared" si="68"/>
        <v>3566.866707049157</v>
      </c>
      <c r="H301" s="11">
        <f t="shared" si="62"/>
        <v>1.997924132442203E-5</v>
      </c>
      <c r="I301" s="11">
        <v>7.6333562345434218E-5</v>
      </c>
      <c r="J301" s="12">
        <f t="shared" si="69"/>
        <v>-1.2298842812588217E-5</v>
      </c>
      <c r="K301" s="39">
        <f t="shared" si="70"/>
        <v>8.7999999999999995E-2</v>
      </c>
      <c r="L301" s="39">
        <f t="shared" si="71"/>
        <v>3.7000000000000002E-3</v>
      </c>
      <c r="M301" s="39">
        <f t="shared" si="72"/>
        <v>9.169999999999999E-2</v>
      </c>
      <c r="N301" s="10">
        <f t="shared" si="73"/>
        <v>721.55965253266493</v>
      </c>
      <c r="O301" s="13">
        <f t="shared" si="63"/>
        <v>4.041702595565353E-6</v>
      </c>
      <c r="P301" s="41">
        <f t="shared" si="74"/>
        <v>2845.3070545164919</v>
      </c>
      <c r="Q301" s="42">
        <f t="shared" si="64"/>
        <v>1.5937538728856677E-5</v>
      </c>
      <c r="R301" s="10">
        <v>119678.44</v>
      </c>
      <c r="S301" s="10">
        <v>86451.56</v>
      </c>
      <c r="T301" s="10">
        <v>0</v>
      </c>
      <c r="U301" s="10"/>
      <c r="V301" s="10">
        <v>11379.4</v>
      </c>
      <c r="W301" s="10">
        <v>798.26</v>
      </c>
      <c r="X301" s="10">
        <f t="shared" si="65"/>
        <v>11432.031151140125</v>
      </c>
      <c r="Y301" s="10">
        <f t="shared" si="66"/>
        <v>721.55965253266493</v>
      </c>
      <c r="Z301" s="10">
        <f t="shared" si="67"/>
        <v>2845.3070545164919</v>
      </c>
      <c r="AA301" s="10"/>
      <c r="AB301" s="10"/>
      <c r="AC301" s="10"/>
      <c r="AD301" s="10"/>
      <c r="AE301" s="10"/>
      <c r="AF301" s="10"/>
      <c r="AG301" s="10"/>
      <c r="AH301" s="10"/>
      <c r="AI301" s="10"/>
    </row>
    <row r="302" spans="1:35" x14ac:dyDescent="0.4">
      <c r="A302" s="3">
        <v>12134</v>
      </c>
      <c r="B302" s="3"/>
      <c r="C302" s="3" t="s">
        <v>570</v>
      </c>
      <c r="D302" s="9" t="s">
        <v>596</v>
      </c>
      <c r="E302" s="10">
        <f t="shared" si="60"/>
        <v>12659.783516801615</v>
      </c>
      <c r="F302" s="11">
        <f t="shared" si="61"/>
        <v>7.0911780778701783E-5</v>
      </c>
      <c r="G302" s="10">
        <f t="shared" si="68"/>
        <v>3629.8298505699304</v>
      </c>
      <c r="H302" s="11">
        <f t="shared" si="62"/>
        <v>2.0331919442855689E-5</v>
      </c>
      <c r="I302" s="11">
        <v>8.5673287095279209E-5</v>
      </c>
      <c r="J302" s="12">
        <f t="shared" si="69"/>
        <v>-1.4761506316577426E-5</v>
      </c>
      <c r="K302" s="39">
        <f t="shared" si="70"/>
        <v>8.7999999999999995E-2</v>
      </c>
      <c r="L302" s="39">
        <f t="shared" si="71"/>
        <v>3.7000000000000002E-3</v>
      </c>
      <c r="M302" s="39">
        <f t="shared" si="72"/>
        <v>9.169999999999999E-2</v>
      </c>
      <c r="N302" s="10">
        <f t="shared" si="73"/>
        <v>478.94871030861856</v>
      </c>
      <c r="O302" s="13">
        <f t="shared" si="63"/>
        <v>2.6827556651795883E-6</v>
      </c>
      <c r="P302" s="41">
        <f t="shared" si="74"/>
        <v>3150.8811402613119</v>
      </c>
      <c r="Q302" s="42">
        <f t="shared" si="64"/>
        <v>1.76491637776761E-5</v>
      </c>
      <c r="R302" s="10">
        <v>139339.66</v>
      </c>
      <c r="S302" s="10">
        <v>0</v>
      </c>
      <c r="T302" s="10">
        <v>0</v>
      </c>
      <c r="U302" s="10"/>
      <c r="V302" s="10">
        <v>12601.5</v>
      </c>
      <c r="W302" s="10">
        <v>529.86</v>
      </c>
      <c r="X302" s="10">
        <f t="shared" si="65"/>
        <v>12659.783516801615</v>
      </c>
      <c r="Y302" s="10">
        <f t="shared" si="66"/>
        <v>478.94871030861856</v>
      </c>
      <c r="Z302" s="10">
        <f t="shared" si="67"/>
        <v>3150.8811402613119</v>
      </c>
      <c r="AA302" s="10"/>
      <c r="AB302" s="10"/>
      <c r="AC302" s="10"/>
      <c r="AD302" s="10"/>
      <c r="AE302" s="10"/>
      <c r="AF302" s="10"/>
      <c r="AG302" s="10"/>
      <c r="AH302" s="10"/>
      <c r="AI302" s="10"/>
    </row>
    <row r="303" spans="1:35" x14ac:dyDescent="0.4">
      <c r="A303" s="3">
        <v>6781</v>
      </c>
      <c r="B303" s="3" t="s">
        <v>597</v>
      </c>
      <c r="C303" s="3" t="s">
        <v>570</v>
      </c>
      <c r="D303" s="9" t="s">
        <v>598</v>
      </c>
      <c r="E303" s="10">
        <f t="shared" si="60"/>
        <v>9875.8567857581584</v>
      </c>
      <c r="F303" s="11">
        <f t="shared" si="61"/>
        <v>5.5318054251409925E-5</v>
      </c>
      <c r="G303" s="10">
        <f t="shared" si="68"/>
        <v>2952.3799268553707</v>
      </c>
      <c r="H303" s="11">
        <f t="shared" si="62"/>
        <v>1.6537290536663163E-5</v>
      </c>
      <c r="I303" s="11">
        <v>5.1407701958880682E-5</v>
      </c>
      <c r="J303" s="12">
        <f t="shared" si="69"/>
        <v>3.9103522925292431E-6</v>
      </c>
      <c r="K303" s="39">
        <f t="shared" si="70"/>
        <v>8.7999999999999995E-2</v>
      </c>
      <c r="L303" s="39">
        <f t="shared" si="71"/>
        <v>3.7000000000000002E-3</v>
      </c>
      <c r="M303" s="39">
        <f t="shared" si="72"/>
        <v>9.169999999999999E-2</v>
      </c>
      <c r="N303" s="10">
        <f t="shared" si="73"/>
        <v>494.38758845014883</v>
      </c>
      <c r="O303" s="13">
        <f t="shared" si="63"/>
        <v>2.769234106204137E-6</v>
      </c>
      <c r="P303" s="41">
        <f t="shared" si="74"/>
        <v>2457.9923384052217</v>
      </c>
      <c r="Q303" s="42">
        <f t="shared" si="64"/>
        <v>1.3768056430459024E-5</v>
      </c>
      <c r="R303" s="10">
        <v>111709.03</v>
      </c>
      <c r="S303" s="10">
        <v>36113.51</v>
      </c>
      <c r="T303" s="10">
        <v>0</v>
      </c>
      <c r="U303" s="10"/>
      <c r="V303" s="10">
        <v>9830.39</v>
      </c>
      <c r="W303" s="10">
        <v>546.94000000000005</v>
      </c>
      <c r="X303" s="10">
        <f t="shared" si="65"/>
        <v>9875.8567857581584</v>
      </c>
      <c r="Y303" s="10">
        <f t="shared" si="66"/>
        <v>494.38758845014883</v>
      </c>
      <c r="Z303" s="10">
        <f t="shared" si="67"/>
        <v>2457.9923384052217</v>
      </c>
      <c r="AA303" s="10"/>
      <c r="AB303" s="10"/>
      <c r="AC303" s="10"/>
      <c r="AD303" s="10"/>
      <c r="AE303" s="10"/>
      <c r="AF303" s="10"/>
      <c r="AG303" s="10"/>
      <c r="AH303" s="10"/>
      <c r="AI303" s="10"/>
    </row>
    <row r="304" spans="1:35" x14ac:dyDescent="0.4">
      <c r="A304" s="3">
        <v>6861</v>
      </c>
      <c r="B304" s="3" t="s">
        <v>599</v>
      </c>
      <c r="C304" s="3" t="s">
        <v>570</v>
      </c>
      <c r="D304" s="9" t="s">
        <v>600</v>
      </c>
      <c r="E304" s="10">
        <f t="shared" si="60"/>
        <v>60229.49648484934</v>
      </c>
      <c r="F304" s="11">
        <f t="shared" si="61"/>
        <v>3.3736602568890149E-4</v>
      </c>
      <c r="G304" s="10">
        <f t="shared" si="68"/>
        <v>17503.336764300002</v>
      </c>
      <c r="H304" s="11">
        <f t="shared" si="62"/>
        <v>9.8042180411581759E-5</v>
      </c>
      <c r="I304" s="11">
        <v>3.5401363256329664E-4</v>
      </c>
      <c r="J304" s="12">
        <f t="shared" si="69"/>
        <v>-1.6647606874395143E-5</v>
      </c>
      <c r="K304" s="39">
        <f t="shared" si="70"/>
        <v>8.7999999999999995E-2</v>
      </c>
      <c r="L304" s="39">
        <f t="shared" si="71"/>
        <v>3.7000000000000002E-3</v>
      </c>
      <c r="M304" s="39">
        <f t="shared" si="72"/>
        <v>9.169999999999999E-2</v>
      </c>
      <c r="N304" s="10">
        <f t="shared" si="73"/>
        <v>2512.876278962096</v>
      </c>
      <c r="O304" s="13">
        <f t="shared" si="63"/>
        <v>1.407548016767184E-5</v>
      </c>
      <c r="P304" s="41">
        <f t="shared" si="74"/>
        <v>14990.460485337908</v>
      </c>
      <c r="Q304" s="42">
        <f t="shared" si="64"/>
        <v>8.3966700243909937E-5</v>
      </c>
      <c r="R304" s="10">
        <v>659897.94000000006</v>
      </c>
      <c r="S304" s="10">
        <v>70126.94</v>
      </c>
      <c r="T304" s="10">
        <v>0</v>
      </c>
      <c r="U304" s="10"/>
      <c r="V304" s="10">
        <v>59952.21</v>
      </c>
      <c r="W304" s="10">
        <v>2779.99</v>
      </c>
      <c r="X304" s="10">
        <f t="shared" si="65"/>
        <v>60229.49648484934</v>
      </c>
      <c r="Y304" s="10">
        <f t="shared" si="66"/>
        <v>2512.876278962096</v>
      </c>
      <c r="Z304" s="10">
        <f t="shared" si="67"/>
        <v>14990.460485337908</v>
      </c>
      <c r="AA304" s="10"/>
      <c r="AB304" s="10"/>
      <c r="AC304" s="10"/>
      <c r="AD304" s="10"/>
      <c r="AE304" s="10"/>
      <c r="AF304" s="10"/>
      <c r="AG304" s="10"/>
      <c r="AH304" s="10"/>
      <c r="AI304" s="10"/>
    </row>
    <row r="305" spans="1:35" x14ac:dyDescent="0.4">
      <c r="A305" s="3">
        <v>6751</v>
      </c>
      <c r="B305" s="3" t="s">
        <v>601</v>
      </c>
      <c r="C305" s="3" t="s">
        <v>570</v>
      </c>
      <c r="D305" s="9" t="s">
        <v>602</v>
      </c>
      <c r="E305" s="10">
        <f t="shared" si="60"/>
        <v>18636.911208695281</v>
      </c>
      <c r="F305" s="11">
        <f t="shared" si="61"/>
        <v>1.0439171888438537E-4</v>
      </c>
      <c r="G305" s="10">
        <f t="shared" si="68"/>
        <v>5572.5204994532733</v>
      </c>
      <c r="H305" s="11">
        <f t="shared" si="62"/>
        <v>3.1213594728346927E-5</v>
      </c>
      <c r="I305" s="11">
        <v>1.0022721878840973E-4</v>
      </c>
      <c r="J305" s="12">
        <f t="shared" si="69"/>
        <v>4.1645000959756402E-6</v>
      </c>
      <c r="K305" s="39">
        <f t="shared" si="70"/>
        <v>8.7999999999999995E-2</v>
      </c>
      <c r="L305" s="39">
        <f t="shared" si="71"/>
        <v>3.7000000000000002E-3</v>
      </c>
      <c r="M305" s="39">
        <f t="shared" si="72"/>
        <v>9.169999999999999E-2</v>
      </c>
      <c r="N305" s="10">
        <f t="shared" si="73"/>
        <v>933.99789262765512</v>
      </c>
      <c r="O305" s="13">
        <f t="shared" si="63"/>
        <v>5.2316418935506826E-6</v>
      </c>
      <c r="P305" s="41">
        <f t="shared" si="74"/>
        <v>4638.5226068256179</v>
      </c>
      <c r="Q305" s="42">
        <f t="shared" si="64"/>
        <v>2.5981952834796247E-5</v>
      </c>
      <c r="R305" s="10">
        <v>210809.22</v>
      </c>
      <c r="S305" s="10">
        <v>68445.13</v>
      </c>
      <c r="T305" s="10">
        <v>0</v>
      </c>
      <c r="U305" s="10"/>
      <c r="V305" s="10">
        <v>18551.11</v>
      </c>
      <c r="W305" s="10">
        <v>1033.28</v>
      </c>
      <c r="X305" s="10">
        <f t="shared" si="65"/>
        <v>18636.911208695281</v>
      </c>
      <c r="Y305" s="10">
        <f t="shared" si="66"/>
        <v>933.99789262765512</v>
      </c>
      <c r="Z305" s="10">
        <f t="shared" si="67"/>
        <v>4638.5226068256179</v>
      </c>
      <c r="AA305" s="10"/>
      <c r="AB305" s="10"/>
      <c r="AC305" s="10"/>
      <c r="AD305" s="10"/>
      <c r="AE305" s="10"/>
      <c r="AF305" s="10"/>
      <c r="AG305" s="10"/>
      <c r="AH305" s="10"/>
      <c r="AI305" s="10"/>
    </row>
    <row r="306" spans="1:35" x14ac:dyDescent="0.4">
      <c r="A306" s="3">
        <v>6752</v>
      </c>
      <c r="B306" s="3" t="s">
        <v>603</v>
      </c>
      <c r="C306" s="3" t="s">
        <v>570</v>
      </c>
      <c r="D306" s="9" t="s">
        <v>604</v>
      </c>
      <c r="E306" s="10">
        <f t="shared" si="60"/>
        <v>428667.55341106129</v>
      </c>
      <c r="F306" s="11">
        <f t="shared" si="61"/>
        <v>2.4011136947235333E-3</v>
      </c>
      <c r="G306" s="10">
        <f t="shared" si="68"/>
        <v>125326.00685817929</v>
      </c>
      <c r="H306" s="11">
        <f t="shared" si="62"/>
        <v>7.0199386209113723E-4</v>
      </c>
      <c r="I306" s="11">
        <v>2.442727661983691E-3</v>
      </c>
      <c r="J306" s="12">
        <f t="shared" si="69"/>
        <v>-4.1613967260157626E-5</v>
      </c>
      <c r="K306" s="39">
        <f t="shared" si="70"/>
        <v>8.7999999999999995E-2</v>
      </c>
      <c r="L306" s="39">
        <f t="shared" si="71"/>
        <v>3.7000000000000002E-3</v>
      </c>
      <c r="M306" s="39">
        <f t="shared" si="72"/>
        <v>9.169999999999999E-2</v>
      </c>
      <c r="N306" s="10">
        <f t="shared" si="73"/>
        <v>18635.358657734418</v>
      </c>
      <c r="O306" s="13">
        <f t="shared" si="63"/>
        <v>1.0438302251503288E-4</v>
      </c>
      <c r="P306" s="41">
        <f t="shared" si="74"/>
        <v>106690.64820044486</v>
      </c>
      <c r="Q306" s="42">
        <f t="shared" si="64"/>
        <v>5.9761083957610432E-4</v>
      </c>
      <c r="R306" s="10">
        <v>4823555.3899999997</v>
      </c>
      <c r="S306" s="10">
        <v>723404.01</v>
      </c>
      <c r="T306" s="10">
        <v>0</v>
      </c>
      <c r="U306" s="10"/>
      <c r="V306" s="10">
        <v>426694.04</v>
      </c>
      <c r="W306" s="10">
        <v>20616.259999999998</v>
      </c>
      <c r="X306" s="10">
        <f t="shared" si="65"/>
        <v>428667.55341106129</v>
      </c>
      <c r="Y306" s="10">
        <f t="shared" si="66"/>
        <v>18635.358657734418</v>
      </c>
      <c r="Z306" s="10">
        <f t="shared" si="67"/>
        <v>106690.64820044486</v>
      </c>
      <c r="AA306" s="10"/>
      <c r="AB306" s="10"/>
      <c r="AC306" s="10"/>
      <c r="AD306" s="10"/>
      <c r="AE306" s="10"/>
      <c r="AF306" s="10"/>
      <c r="AG306" s="10"/>
      <c r="AH306" s="10"/>
      <c r="AI306" s="10"/>
    </row>
    <row r="307" spans="1:35" x14ac:dyDescent="0.4">
      <c r="A307" s="3">
        <v>6753</v>
      </c>
      <c r="B307" s="3" t="s">
        <v>605</v>
      </c>
      <c r="C307" s="3" t="s">
        <v>570</v>
      </c>
      <c r="D307" s="9" t="s">
        <v>606</v>
      </c>
      <c r="E307" s="10">
        <f t="shared" si="60"/>
        <v>47901.2091206517</v>
      </c>
      <c r="F307" s="11">
        <f t="shared" si="61"/>
        <v>2.6831106832832837E-4</v>
      </c>
      <c r="G307" s="10">
        <f t="shared" si="68"/>
        <v>13740.681897044098</v>
      </c>
      <c r="H307" s="11">
        <f t="shared" si="62"/>
        <v>7.6966262585762983E-5</v>
      </c>
      <c r="I307" s="11">
        <v>2.5638305369429586E-4</v>
      </c>
      <c r="J307" s="12">
        <f t="shared" si="69"/>
        <v>1.1928014634032509E-5</v>
      </c>
      <c r="K307" s="39">
        <f t="shared" si="70"/>
        <v>8.7999999999999995E-2</v>
      </c>
      <c r="L307" s="39">
        <f t="shared" si="71"/>
        <v>3.7000000000000002E-3</v>
      </c>
      <c r="M307" s="39">
        <f t="shared" si="72"/>
        <v>9.169999999999999E-2</v>
      </c>
      <c r="N307" s="10">
        <f t="shared" si="73"/>
        <v>1818.596798695906</v>
      </c>
      <c r="O307" s="13">
        <f t="shared" si="63"/>
        <v>1.0186583154666261E-5</v>
      </c>
      <c r="P307" s="41">
        <f t="shared" si="74"/>
        <v>11922.085098348192</v>
      </c>
      <c r="Q307" s="42">
        <f t="shared" si="64"/>
        <v>6.677967943109673E-5</v>
      </c>
      <c r="R307" s="10">
        <v>541825.93999999994</v>
      </c>
      <c r="S307" s="10">
        <v>1912.5</v>
      </c>
      <c r="T307" s="10">
        <v>0</v>
      </c>
      <c r="U307" s="10"/>
      <c r="V307" s="10">
        <v>47680.68</v>
      </c>
      <c r="W307" s="10">
        <v>2011.91</v>
      </c>
      <c r="X307" s="10">
        <f t="shared" si="65"/>
        <v>47901.2091206517</v>
      </c>
      <c r="Y307" s="10">
        <f t="shared" si="66"/>
        <v>1818.596798695906</v>
      </c>
      <c r="Z307" s="10">
        <f t="shared" si="67"/>
        <v>11922.085098348192</v>
      </c>
      <c r="AA307" s="10"/>
      <c r="AB307" s="10"/>
      <c r="AC307" s="10"/>
      <c r="AD307" s="10"/>
      <c r="AE307" s="10"/>
      <c r="AF307" s="10"/>
      <c r="AG307" s="10"/>
      <c r="AH307" s="10"/>
      <c r="AI307" s="10"/>
    </row>
    <row r="308" spans="1:35" x14ac:dyDescent="0.4">
      <c r="A308" s="3">
        <v>6754</v>
      </c>
      <c r="B308" s="3" t="s">
        <v>607</v>
      </c>
      <c r="C308" s="3" t="s">
        <v>570</v>
      </c>
      <c r="D308" s="9" t="s">
        <v>608</v>
      </c>
      <c r="E308" s="10">
        <f t="shared" si="60"/>
        <v>23657.314301238042</v>
      </c>
      <c r="F308" s="11">
        <f t="shared" si="61"/>
        <v>1.3251271503306598E-4</v>
      </c>
      <c r="G308" s="10">
        <f t="shared" si="68"/>
        <v>6783.0849544215162</v>
      </c>
      <c r="H308" s="11">
        <f t="shared" si="62"/>
        <v>3.7994380603181874E-5</v>
      </c>
      <c r="I308" s="11">
        <v>1.4526744446237381E-4</v>
      </c>
      <c r="J308" s="12">
        <f t="shared" si="69"/>
        <v>-1.2754729429307829E-5</v>
      </c>
      <c r="K308" s="39">
        <f t="shared" si="70"/>
        <v>8.7999999999999995E-2</v>
      </c>
      <c r="L308" s="39">
        <f t="shared" si="71"/>
        <v>3.7000000000000002E-3</v>
      </c>
      <c r="M308" s="39">
        <f t="shared" si="72"/>
        <v>9.169999999999999E-2</v>
      </c>
      <c r="N308" s="10">
        <f t="shared" si="73"/>
        <v>895.03913104100684</v>
      </c>
      <c r="O308" s="13">
        <f t="shared" si="63"/>
        <v>5.0134205347592273E-6</v>
      </c>
      <c r="P308" s="41">
        <f t="shared" si="74"/>
        <v>5888.0458233805093</v>
      </c>
      <c r="Q308" s="42">
        <f t="shared" si="64"/>
        <v>3.2980960068422643E-5</v>
      </c>
      <c r="R308" s="10">
        <v>266882.57</v>
      </c>
      <c r="S308" s="10">
        <v>0</v>
      </c>
      <c r="T308" s="10">
        <v>0</v>
      </c>
      <c r="U308" s="10"/>
      <c r="V308" s="10">
        <v>23548.400000000001</v>
      </c>
      <c r="W308" s="10">
        <v>990.18</v>
      </c>
      <c r="X308" s="10">
        <f t="shared" si="65"/>
        <v>23657.314301238042</v>
      </c>
      <c r="Y308" s="10">
        <f t="shared" si="66"/>
        <v>895.03913104100684</v>
      </c>
      <c r="Z308" s="10">
        <f t="shared" si="67"/>
        <v>5888.0458233805093</v>
      </c>
      <c r="AA308" s="10"/>
      <c r="AB308" s="10"/>
      <c r="AC308" s="10"/>
      <c r="AD308" s="10"/>
      <c r="AE308" s="10"/>
      <c r="AF308" s="10"/>
      <c r="AG308" s="10"/>
      <c r="AH308" s="10"/>
      <c r="AI308" s="10"/>
    </row>
    <row r="309" spans="1:35" x14ac:dyDescent="0.4">
      <c r="A309" s="3">
        <v>6755</v>
      </c>
      <c r="B309" s="3" t="s">
        <v>609</v>
      </c>
      <c r="C309" s="3" t="s">
        <v>570</v>
      </c>
      <c r="D309" s="9" t="s">
        <v>610</v>
      </c>
      <c r="E309" s="10">
        <f t="shared" si="60"/>
        <v>37187.123269074895</v>
      </c>
      <c r="F309" s="11">
        <f t="shared" si="61"/>
        <v>2.0829780616291418E-4</v>
      </c>
      <c r="G309" s="10">
        <f t="shared" si="68"/>
        <v>10787.648854770181</v>
      </c>
      <c r="H309" s="11">
        <f t="shared" si="62"/>
        <v>6.042531372608651E-5</v>
      </c>
      <c r="I309" s="11">
        <v>2.0820076419765892E-4</v>
      </c>
      <c r="J309" s="12">
        <f t="shared" si="69"/>
        <v>9.7041965255254816E-8</v>
      </c>
      <c r="K309" s="39">
        <f t="shared" si="70"/>
        <v>8.7999999999999995E-2</v>
      </c>
      <c r="L309" s="39">
        <f t="shared" si="71"/>
        <v>3.7000000000000002E-3</v>
      </c>
      <c r="M309" s="39">
        <f t="shared" si="72"/>
        <v>9.169999999999999E-2</v>
      </c>
      <c r="N309" s="10">
        <f t="shared" si="73"/>
        <v>1532.1821073653866</v>
      </c>
      <c r="O309" s="13">
        <f t="shared" si="63"/>
        <v>8.5822764320059259E-6</v>
      </c>
      <c r="P309" s="41">
        <f t="shared" si="74"/>
        <v>9255.4667474047947</v>
      </c>
      <c r="Q309" s="42">
        <f t="shared" si="64"/>
        <v>5.1843037294080582E-5</v>
      </c>
      <c r="R309" s="10">
        <v>420635.7</v>
      </c>
      <c r="S309" s="10">
        <v>37481.56</v>
      </c>
      <c r="T309" s="10">
        <v>0</v>
      </c>
      <c r="U309" s="10"/>
      <c r="V309" s="10">
        <v>37015.919999999998</v>
      </c>
      <c r="W309" s="10">
        <v>1695.05</v>
      </c>
      <c r="X309" s="10">
        <f t="shared" si="65"/>
        <v>37187.123269074895</v>
      </c>
      <c r="Y309" s="10">
        <f t="shared" si="66"/>
        <v>1532.1821073653866</v>
      </c>
      <c r="Z309" s="10">
        <f t="shared" si="67"/>
        <v>9255.4667474047947</v>
      </c>
      <c r="AA309" s="10"/>
      <c r="AB309" s="10"/>
      <c r="AC309" s="10"/>
      <c r="AD309" s="10"/>
      <c r="AE309" s="10"/>
      <c r="AF309" s="10"/>
      <c r="AG309" s="10"/>
      <c r="AH309" s="10"/>
      <c r="AI309" s="10"/>
    </row>
    <row r="310" spans="1:35" x14ac:dyDescent="0.4">
      <c r="A310" s="3">
        <v>6756</v>
      </c>
      <c r="B310" s="3" t="s">
        <v>611</v>
      </c>
      <c r="C310" s="3" t="s">
        <v>570</v>
      </c>
      <c r="D310" s="9" t="s">
        <v>612</v>
      </c>
      <c r="E310" s="10">
        <f t="shared" si="60"/>
        <v>112582.450692104</v>
      </c>
      <c r="F310" s="11">
        <f t="shared" si="61"/>
        <v>6.306128420294207E-4</v>
      </c>
      <c r="G310" s="10">
        <f t="shared" si="68"/>
        <v>32975.078153568611</v>
      </c>
      <c r="H310" s="11">
        <f t="shared" si="62"/>
        <v>1.8470469973543214E-4</v>
      </c>
      <c r="I310" s="11">
        <v>6.4369836536442128E-4</v>
      </c>
      <c r="J310" s="12">
        <f t="shared" si="69"/>
        <v>-1.308552333500058E-5</v>
      </c>
      <c r="K310" s="39">
        <f t="shared" si="70"/>
        <v>8.7999999999999995E-2</v>
      </c>
      <c r="L310" s="39">
        <f t="shared" si="71"/>
        <v>3.7000000000000002E-3</v>
      </c>
      <c r="M310" s="39">
        <f t="shared" si="72"/>
        <v>9.169999999999999E-2</v>
      </c>
      <c r="N310" s="10">
        <f t="shared" si="73"/>
        <v>4954.542088369757</v>
      </c>
      <c r="O310" s="13">
        <f t="shared" si="63"/>
        <v>2.7752086120828813E-5</v>
      </c>
      <c r="P310" s="41">
        <f t="shared" si="74"/>
        <v>28020.536065198852</v>
      </c>
      <c r="Q310" s="42">
        <f t="shared" si="64"/>
        <v>1.5695261361460333E-4</v>
      </c>
      <c r="R310" s="10">
        <v>1266604.56</v>
      </c>
      <c r="S310" s="10">
        <v>207976.52</v>
      </c>
      <c r="T310" s="10">
        <v>0</v>
      </c>
      <c r="U310" s="10"/>
      <c r="V310" s="10">
        <v>112064.14</v>
      </c>
      <c r="W310" s="10">
        <v>5481.2</v>
      </c>
      <c r="X310" s="10">
        <f t="shared" si="65"/>
        <v>112582.450692104</v>
      </c>
      <c r="Y310" s="10">
        <f t="shared" si="66"/>
        <v>4954.542088369757</v>
      </c>
      <c r="Z310" s="10">
        <f t="shared" si="67"/>
        <v>28020.536065198852</v>
      </c>
      <c r="AA310" s="10"/>
      <c r="AB310" s="10"/>
      <c r="AC310" s="10"/>
      <c r="AD310" s="10"/>
      <c r="AE310" s="10"/>
      <c r="AF310" s="10"/>
      <c r="AG310" s="10"/>
      <c r="AH310" s="10"/>
      <c r="AI310" s="10"/>
    </row>
    <row r="311" spans="1:35" x14ac:dyDescent="0.4">
      <c r="A311" s="3">
        <v>6757</v>
      </c>
      <c r="B311" s="3" t="s">
        <v>613</v>
      </c>
      <c r="C311" s="3" t="s">
        <v>570</v>
      </c>
      <c r="D311" s="9" t="s">
        <v>614</v>
      </c>
      <c r="E311" s="10">
        <f t="shared" si="60"/>
        <v>52125.09518257936</v>
      </c>
      <c r="F311" s="11">
        <f t="shared" si="61"/>
        <v>2.919704999497389E-4</v>
      </c>
      <c r="G311" s="10">
        <f t="shared" si="68"/>
        <v>15102.907728942493</v>
      </c>
      <c r="H311" s="11">
        <f t="shared" si="62"/>
        <v>8.4596555744762304E-5</v>
      </c>
      <c r="I311" s="11">
        <v>2.6097214584079966E-4</v>
      </c>
      <c r="J311" s="12">
        <f t="shared" si="69"/>
        <v>3.0998354108939237E-5</v>
      </c>
      <c r="K311" s="39">
        <f t="shared" si="70"/>
        <v>8.7999999999999995E-2</v>
      </c>
      <c r="L311" s="39">
        <f t="shared" si="71"/>
        <v>3.7000000000000002E-3</v>
      </c>
      <c r="M311" s="39">
        <f t="shared" si="72"/>
        <v>9.169999999999999E-2</v>
      </c>
      <c r="N311" s="10">
        <f t="shared" si="73"/>
        <v>2129.5437589234466</v>
      </c>
      <c r="O311" s="13">
        <f t="shared" si="63"/>
        <v>1.1928303512537733E-5</v>
      </c>
      <c r="P311" s="41">
        <f t="shared" si="74"/>
        <v>12973.363970019047</v>
      </c>
      <c r="Q311" s="42">
        <f t="shared" si="64"/>
        <v>7.2668252232224571E-5</v>
      </c>
      <c r="R311" s="10">
        <v>589603.82999999996</v>
      </c>
      <c r="S311" s="10">
        <v>47131</v>
      </c>
      <c r="T311" s="10">
        <v>0</v>
      </c>
      <c r="U311" s="10"/>
      <c r="V311" s="10">
        <v>51885.120000000003</v>
      </c>
      <c r="W311" s="10">
        <v>2355.91</v>
      </c>
      <c r="X311" s="10">
        <f t="shared" si="65"/>
        <v>52125.09518257936</v>
      </c>
      <c r="Y311" s="10">
        <f t="shared" si="66"/>
        <v>2129.5437589234466</v>
      </c>
      <c r="Z311" s="10">
        <f t="shared" si="67"/>
        <v>12973.363970019047</v>
      </c>
      <c r="AA311" s="10"/>
      <c r="AB311" s="10"/>
      <c r="AC311" s="10"/>
      <c r="AD311" s="10"/>
      <c r="AE311" s="10"/>
      <c r="AF311" s="10"/>
      <c r="AG311" s="10"/>
      <c r="AH311" s="10"/>
      <c r="AI311" s="10"/>
    </row>
    <row r="312" spans="1:35" x14ac:dyDescent="0.4">
      <c r="A312" s="3">
        <v>6342</v>
      </c>
      <c r="B312" s="3" t="s">
        <v>615</v>
      </c>
      <c r="C312" s="3" t="s">
        <v>570</v>
      </c>
      <c r="D312" s="9" t="s">
        <v>616</v>
      </c>
      <c r="E312" s="10">
        <f t="shared" si="60"/>
        <v>42835.57780496675</v>
      </c>
      <c r="F312" s="11">
        <f t="shared" si="61"/>
        <v>2.3993673342071774E-4</v>
      </c>
      <c r="G312" s="10">
        <f t="shared" si="68"/>
        <v>12281.890124851921</v>
      </c>
      <c r="H312" s="11">
        <f t="shared" si="62"/>
        <v>6.8795070541746104E-5</v>
      </c>
      <c r="I312" s="11">
        <v>2.2666374708666469E-4</v>
      </c>
      <c r="J312" s="12">
        <f t="shared" si="69"/>
        <v>1.3272986334053052E-5</v>
      </c>
      <c r="K312" s="39">
        <f t="shared" si="70"/>
        <v>8.7999999999999995E-2</v>
      </c>
      <c r="L312" s="39">
        <f t="shared" si="71"/>
        <v>3.7000000000000002E-3</v>
      </c>
      <c r="M312" s="39">
        <f t="shared" si="72"/>
        <v>9.169999999999999E-2</v>
      </c>
      <c r="N312" s="10">
        <f t="shared" si="73"/>
        <v>1620.5850512905422</v>
      </c>
      <c r="O312" s="13">
        <f t="shared" si="63"/>
        <v>9.077451580261247E-6</v>
      </c>
      <c r="P312" s="41">
        <f t="shared" si="74"/>
        <v>10661.30507356138</v>
      </c>
      <c r="Q312" s="42">
        <f t="shared" si="64"/>
        <v>5.9717618961484854E-5</v>
      </c>
      <c r="R312" s="10">
        <v>466263.9</v>
      </c>
      <c r="S312" s="10">
        <v>0</v>
      </c>
      <c r="T312" s="10">
        <v>0</v>
      </c>
      <c r="U312" s="10"/>
      <c r="V312" s="10">
        <v>42638.37</v>
      </c>
      <c r="W312" s="10">
        <v>1792.85</v>
      </c>
      <c r="X312" s="10">
        <f t="shared" si="65"/>
        <v>42835.57780496675</v>
      </c>
      <c r="Y312" s="10">
        <f t="shared" si="66"/>
        <v>1620.5850512905422</v>
      </c>
      <c r="Z312" s="10">
        <f t="shared" si="67"/>
        <v>10661.30507356138</v>
      </c>
      <c r="AA312" s="10"/>
      <c r="AB312" s="10"/>
      <c r="AC312" s="10"/>
      <c r="AD312" s="10"/>
      <c r="AE312" s="10"/>
      <c r="AF312" s="10"/>
      <c r="AG312" s="10"/>
      <c r="AH312" s="10"/>
      <c r="AI312" s="10"/>
    </row>
    <row r="313" spans="1:35" x14ac:dyDescent="0.4">
      <c r="A313" s="3">
        <v>6758</v>
      </c>
      <c r="B313" s="3" t="s">
        <v>617</v>
      </c>
      <c r="C313" s="3" t="s">
        <v>570</v>
      </c>
      <c r="D313" s="9" t="s">
        <v>618</v>
      </c>
      <c r="E313" s="10">
        <f t="shared" si="60"/>
        <v>98402.357926894576</v>
      </c>
      <c r="F313" s="11">
        <f t="shared" si="61"/>
        <v>5.5118528876568003E-4</v>
      </c>
      <c r="G313" s="10">
        <f t="shared" si="68"/>
        <v>28372.81573940887</v>
      </c>
      <c r="H313" s="11">
        <f t="shared" si="62"/>
        <v>1.5892585265121241E-4</v>
      </c>
      <c r="I313" s="11">
        <v>5.9105200668063684E-4</v>
      </c>
      <c r="J313" s="12">
        <f t="shared" si="69"/>
        <v>-3.9866717914956813E-5</v>
      </c>
      <c r="K313" s="39">
        <f t="shared" si="70"/>
        <v>8.7999999999999995E-2</v>
      </c>
      <c r="L313" s="39">
        <f t="shared" si="71"/>
        <v>3.7000000000000002E-3</v>
      </c>
      <c r="M313" s="39">
        <f t="shared" si="72"/>
        <v>9.169999999999999E-2</v>
      </c>
      <c r="N313" s="10">
        <f t="shared" si="73"/>
        <v>3881.5490966892285</v>
      </c>
      <c r="O313" s="13">
        <f t="shared" si="63"/>
        <v>2.174188510102844E-5</v>
      </c>
      <c r="P313" s="41">
        <f t="shared" si="74"/>
        <v>24491.266642719642</v>
      </c>
      <c r="Q313" s="42">
        <f t="shared" si="64"/>
        <v>1.3718396755018397E-4</v>
      </c>
      <c r="R313" s="10">
        <v>1096083.1499999999</v>
      </c>
      <c r="S313" s="10">
        <v>47521.17</v>
      </c>
      <c r="T313" s="10">
        <v>0</v>
      </c>
      <c r="U313" s="10"/>
      <c r="V313" s="10">
        <v>97949.33</v>
      </c>
      <c r="W313" s="10">
        <v>4294.1500000000005</v>
      </c>
      <c r="X313" s="10">
        <f t="shared" si="65"/>
        <v>98402.357926894576</v>
      </c>
      <c r="Y313" s="10">
        <f t="shared" si="66"/>
        <v>3881.5490966892285</v>
      </c>
      <c r="Z313" s="10">
        <f t="shared" si="67"/>
        <v>24491.266642719642</v>
      </c>
      <c r="AA313" s="10"/>
      <c r="AB313" s="10"/>
      <c r="AC313" s="10"/>
      <c r="AD313" s="10"/>
      <c r="AE313" s="10"/>
      <c r="AF313" s="10"/>
      <c r="AG313" s="10"/>
      <c r="AH313" s="10"/>
      <c r="AI313" s="10"/>
    </row>
    <row r="314" spans="1:35" x14ac:dyDescent="0.4">
      <c r="A314" s="3">
        <v>6759</v>
      </c>
      <c r="B314" s="3" t="s">
        <v>619</v>
      </c>
      <c r="C314" s="3" t="s">
        <v>570</v>
      </c>
      <c r="D314" s="9" t="s">
        <v>620</v>
      </c>
      <c r="E314" s="10">
        <f t="shared" si="60"/>
        <v>116561.57993474836</v>
      </c>
      <c r="F314" s="11">
        <f t="shared" si="61"/>
        <v>6.5290130692852708E-4</v>
      </c>
      <c r="G314" s="10">
        <f t="shared" si="68"/>
        <v>33805.898639587889</v>
      </c>
      <c r="H314" s="11">
        <f t="shared" si="62"/>
        <v>1.8935840965810685E-4</v>
      </c>
      <c r="I314" s="11">
        <v>6.8371908411861524E-4</v>
      </c>
      <c r="J314" s="12">
        <f t="shared" si="69"/>
        <v>-3.0817777190088151E-5</v>
      </c>
      <c r="K314" s="39">
        <f t="shared" si="70"/>
        <v>8.7999999999999995E-2</v>
      </c>
      <c r="L314" s="39">
        <f t="shared" si="71"/>
        <v>3.7000000000000002E-3</v>
      </c>
      <c r="M314" s="39">
        <f t="shared" si="72"/>
        <v>9.169999999999999E-2</v>
      </c>
      <c r="N314" s="10">
        <f t="shared" si="73"/>
        <v>4795.0009881367332</v>
      </c>
      <c r="O314" s="13">
        <f t="shared" si="63"/>
        <v>2.6858441809304655E-5</v>
      </c>
      <c r="P314" s="41">
        <f t="shared" si="74"/>
        <v>29010.897651451152</v>
      </c>
      <c r="Q314" s="42">
        <f t="shared" si="64"/>
        <v>1.6249996784880219E-4</v>
      </c>
      <c r="R314" s="10">
        <v>1315179.8700000001</v>
      </c>
      <c r="S314" s="10">
        <v>115224.4</v>
      </c>
      <c r="T314" s="10">
        <v>0</v>
      </c>
      <c r="U314" s="10"/>
      <c r="V314" s="10">
        <v>116024.95</v>
      </c>
      <c r="W314" s="10">
        <v>5304.7000000000007</v>
      </c>
      <c r="X314" s="10">
        <f t="shared" si="65"/>
        <v>116561.57993474836</v>
      </c>
      <c r="Y314" s="10">
        <f t="shared" si="66"/>
        <v>4795.0009881367332</v>
      </c>
      <c r="Z314" s="10">
        <f t="shared" si="67"/>
        <v>29010.897651451152</v>
      </c>
      <c r="AA314" s="10"/>
      <c r="AB314" s="10"/>
      <c r="AC314" s="10"/>
      <c r="AD314" s="10"/>
      <c r="AE314" s="10"/>
      <c r="AF314" s="10"/>
      <c r="AG314" s="10"/>
      <c r="AH314" s="10"/>
      <c r="AI314" s="10"/>
    </row>
    <row r="315" spans="1:35" x14ac:dyDescent="0.4">
      <c r="A315" s="3">
        <v>6778</v>
      </c>
      <c r="B315" s="3" t="s">
        <v>621</v>
      </c>
      <c r="C315" s="3" t="s">
        <v>570</v>
      </c>
      <c r="D315" s="9" t="s">
        <v>622</v>
      </c>
      <c r="E315" s="10">
        <f t="shared" si="60"/>
        <v>36585.453281516857</v>
      </c>
      <c r="F315" s="11">
        <f t="shared" si="61"/>
        <v>2.0492764661775168E-4</v>
      </c>
      <c r="G315" s="10">
        <f t="shared" si="68"/>
        <v>10569.708408393131</v>
      </c>
      <c r="H315" s="11">
        <f t="shared" si="62"/>
        <v>5.9204554687372217E-5</v>
      </c>
      <c r="I315" s="11">
        <v>1.9130107798653295E-4</v>
      </c>
      <c r="J315" s="12">
        <f t="shared" si="69"/>
        <v>1.3626568631218725E-5</v>
      </c>
      <c r="K315" s="39">
        <f t="shared" si="70"/>
        <v>8.7999999999999995E-2</v>
      </c>
      <c r="L315" s="39">
        <f t="shared" si="71"/>
        <v>3.7000000000000002E-3</v>
      </c>
      <c r="M315" s="39">
        <f t="shared" si="72"/>
        <v>9.169999999999999E-2</v>
      </c>
      <c r="N315" s="10">
        <f t="shared" si="73"/>
        <v>1463.9907158550216</v>
      </c>
      <c r="O315" s="13">
        <f t="shared" si="63"/>
        <v>8.2003131070122543E-6</v>
      </c>
      <c r="P315" s="41">
        <f t="shared" si="74"/>
        <v>9105.71769253811</v>
      </c>
      <c r="Q315" s="42">
        <f t="shared" si="64"/>
        <v>5.1004241580359966E-5</v>
      </c>
      <c r="R315" s="10">
        <v>413829.82</v>
      </c>
      <c r="S315" s="10">
        <v>23873.84</v>
      </c>
      <c r="T315" s="10">
        <v>0</v>
      </c>
      <c r="U315" s="10"/>
      <c r="V315" s="10">
        <v>36417.019999999997</v>
      </c>
      <c r="W315" s="10">
        <v>1619.61</v>
      </c>
      <c r="X315" s="10">
        <f t="shared" si="65"/>
        <v>36585.453281516857</v>
      </c>
      <c r="Y315" s="10">
        <f t="shared" si="66"/>
        <v>1463.9907158550216</v>
      </c>
      <c r="Z315" s="10">
        <f t="shared" si="67"/>
        <v>9105.71769253811</v>
      </c>
      <c r="AA315" s="10"/>
      <c r="AB315" s="10"/>
      <c r="AC315" s="10"/>
      <c r="AD315" s="10"/>
      <c r="AE315" s="10"/>
      <c r="AF315" s="10"/>
      <c r="AG315" s="10"/>
      <c r="AH315" s="10"/>
      <c r="AI315" s="10"/>
    </row>
    <row r="316" spans="1:35" x14ac:dyDescent="0.4">
      <c r="A316" s="3">
        <v>6761</v>
      </c>
      <c r="B316" s="3" t="s">
        <v>623</v>
      </c>
      <c r="C316" s="3" t="s">
        <v>570</v>
      </c>
      <c r="D316" s="9" t="s">
        <v>624</v>
      </c>
      <c r="E316" s="10">
        <f t="shared" si="60"/>
        <v>661310.87418194825</v>
      </c>
      <c r="F316" s="11">
        <f t="shared" si="61"/>
        <v>3.7042285655457634E-3</v>
      </c>
      <c r="G316" s="10">
        <f t="shared" si="68"/>
        <v>191222.89413773085</v>
      </c>
      <c r="H316" s="11">
        <f t="shared" si="62"/>
        <v>1.071104883505107E-3</v>
      </c>
      <c r="I316" s="11">
        <v>3.9493258581464507E-3</v>
      </c>
      <c r="J316" s="12">
        <f t="shared" si="69"/>
        <v>-2.4509729260068728E-4</v>
      </c>
      <c r="K316" s="39">
        <f t="shared" si="70"/>
        <v>8.7999999999999995E-2</v>
      </c>
      <c r="L316" s="39">
        <f t="shared" si="71"/>
        <v>3.7000000000000002E-3</v>
      </c>
      <c r="M316" s="39">
        <f t="shared" si="72"/>
        <v>9.169999999999999E-2</v>
      </c>
      <c r="N316" s="10">
        <f t="shared" si="73"/>
        <v>26629.877318431063</v>
      </c>
      <c r="O316" s="13">
        <f t="shared" si="63"/>
        <v>1.491630579671545E-4</v>
      </c>
      <c r="P316" s="41">
        <f t="shared" si="74"/>
        <v>164593.01681929978</v>
      </c>
      <c r="Q316" s="42">
        <f t="shared" si="64"/>
        <v>9.2194182553795236E-4</v>
      </c>
      <c r="R316" s="10">
        <v>7464762.7999999998</v>
      </c>
      <c r="S316" s="10">
        <v>482138.54</v>
      </c>
      <c r="T316" s="10">
        <v>0</v>
      </c>
      <c r="U316" s="10"/>
      <c r="V316" s="10">
        <v>658266.30999999994</v>
      </c>
      <c r="W316" s="10">
        <v>29460.58</v>
      </c>
      <c r="X316" s="10">
        <f t="shared" si="65"/>
        <v>661310.87418194825</v>
      </c>
      <c r="Y316" s="10">
        <f t="shared" si="66"/>
        <v>26629.877318431063</v>
      </c>
      <c r="Z316" s="10">
        <f t="shared" si="67"/>
        <v>164593.01681929978</v>
      </c>
      <c r="AA316" s="10"/>
      <c r="AB316" s="10"/>
      <c r="AC316" s="10"/>
      <c r="AD316" s="10"/>
      <c r="AE316" s="10"/>
      <c r="AF316" s="10"/>
      <c r="AG316" s="10"/>
      <c r="AH316" s="10"/>
      <c r="AI316" s="10"/>
    </row>
    <row r="317" spans="1:35" x14ac:dyDescent="0.4">
      <c r="A317" s="3">
        <v>6771</v>
      </c>
      <c r="B317" s="3" t="s">
        <v>625</v>
      </c>
      <c r="C317" s="3" t="s">
        <v>570</v>
      </c>
      <c r="D317" s="9" t="s">
        <v>626</v>
      </c>
      <c r="E317" s="10">
        <f t="shared" si="60"/>
        <v>165517.79613076168</v>
      </c>
      <c r="F317" s="11">
        <f t="shared" si="61"/>
        <v>9.271218310029773E-4</v>
      </c>
      <c r="G317" s="10">
        <f t="shared" si="68"/>
        <v>48139.423852207314</v>
      </c>
      <c r="H317" s="11">
        <f t="shared" si="62"/>
        <v>2.6964539057798694E-4</v>
      </c>
      <c r="I317" s="11">
        <v>9.6126147917356046E-4</v>
      </c>
      <c r="J317" s="12">
        <f t="shared" si="69"/>
        <v>-3.4139648170583158E-5</v>
      </c>
      <c r="K317" s="39">
        <f t="shared" si="70"/>
        <v>8.7999999999999995E-2</v>
      </c>
      <c r="L317" s="39">
        <f t="shared" si="71"/>
        <v>3.7000000000000002E-3</v>
      </c>
      <c r="M317" s="39">
        <f t="shared" si="72"/>
        <v>9.169999999999999E-2</v>
      </c>
      <c r="N317" s="10">
        <f t="shared" si="73"/>
        <v>6943.8614230487328</v>
      </c>
      <c r="O317" s="13">
        <f t="shared" si="63"/>
        <v>3.8894944635934569E-5</v>
      </c>
      <c r="P317" s="41">
        <f t="shared" si="74"/>
        <v>41195.562429158585</v>
      </c>
      <c r="Q317" s="42">
        <f t="shared" si="64"/>
        <v>2.3075044594205238E-4</v>
      </c>
      <c r="R317" s="10">
        <v>1860326.37</v>
      </c>
      <c r="S317" s="10">
        <v>203872.99</v>
      </c>
      <c r="T317" s="10">
        <v>0</v>
      </c>
      <c r="U317" s="10"/>
      <c r="V317" s="10">
        <v>164755.78</v>
      </c>
      <c r="W317" s="10">
        <v>7681.9800000000005</v>
      </c>
      <c r="X317" s="10">
        <f t="shared" si="65"/>
        <v>165517.79613076168</v>
      </c>
      <c r="Y317" s="10">
        <f t="shared" si="66"/>
        <v>6943.8614230487328</v>
      </c>
      <c r="Z317" s="10">
        <f t="shared" si="67"/>
        <v>41195.562429158585</v>
      </c>
      <c r="AA317" s="10"/>
      <c r="AB317" s="10"/>
      <c r="AC317" s="10"/>
      <c r="AD317" s="10"/>
      <c r="AE317" s="10"/>
      <c r="AF317" s="10"/>
      <c r="AG317" s="10"/>
      <c r="AH317" s="10"/>
      <c r="AI317" s="10"/>
    </row>
    <row r="318" spans="1:35" x14ac:dyDescent="0.4">
      <c r="A318" s="3">
        <v>6772</v>
      </c>
      <c r="B318" s="3" t="s">
        <v>627</v>
      </c>
      <c r="C318" s="3" t="s">
        <v>570</v>
      </c>
      <c r="D318" s="9" t="s">
        <v>628</v>
      </c>
      <c r="E318" s="10">
        <f t="shared" si="60"/>
        <v>97145.300646327305</v>
      </c>
      <c r="F318" s="11">
        <f t="shared" si="61"/>
        <v>5.4414408066069523E-4</v>
      </c>
      <c r="G318" s="10">
        <f t="shared" si="68"/>
        <v>28107.060062185454</v>
      </c>
      <c r="H318" s="11">
        <f t="shared" si="62"/>
        <v>1.5743726413791346E-4</v>
      </c>
      <c r="I318" s="11">
        <v>6.1052668615010322E-4</v>
      </c>
      <c r="J318" s="12">
        <f t="shared" si="69"/>
        <v>-6.6382605489407991E-5</v>
      </c>
      <c r="K318" s="39">
        <f t="shared" si="70"/>
        <v>8.7999999999999995E-2</v>
      </c>
      <c r="L318" s="39">
        <f t="shared" si="71"/>
        <v>3.7000000000000002E-3</v>
      </c>
      <c r="M318" s="39">
        <f t="shared" si="72"/>
        <v>9.169999999999999E-2</v>
      </c>
      <c r="N318" s="10">
        <f t="shared" si="73"/>
        <v>3928.6611768260282</v>
      </c>
      <c r="O318" s="13">
        <f t="shared" si="63"/>
        <v>2.2005775987808265E-5</v>
      </c>
      <c r="P318" s="41">
        <f t="shared" si="74"/>
        <v>24178.398885359424</v>
      </c>
      <c r="Q318" s="42">
        <f t="shared" si="64"/>
        <v>1.3543148815010517E-4</v>
      </c>
      <c r="R318" s="10">
        <v>1088654.21</v>
      </c>
      <c r="S318" s="10">
        <v>75780.240000000005</v>
      </c>
      <c r="T318" s="10">
        <v>0</v>
      </c>
      <c r="U318" s="10"/>
      <c r="V318" s="10">
        <v>96698.06</v>
      </c>
      <c r="W318" s="10">
        <v>4346.2699999999995</v>
      </c>
      <c r="X318" s="10">
        <f t="shared" si="65"/>
        <v>97145.300646327305</v>
      </c>
      <c r="Y318" s="10">
        <f t="shared" si="66"/>
        <v>3928.6611768260282</v>
      </c>
      <c r="Z318" s="10">
        <f t="shared" si="67"/>
        <v>24178.398885359424</v>
      </c>
      <c r="AA318" s="10"/>
      <c r="AB318" s="10"/>
      <c r="AC318" s="10"/>
      <c r="AD318" s="10"/>
      <c r="AE318" s="10"/>
      <c r="AF318" s="10"/>
      <c r="AG318" s="10"/>
      <c r="AH318" s="10"/>
      <c r="AI318" s="10"/>
    </row>
    <row r="319" spans="1:35" x14ac:dyDescent="0.4">
      <c r="A319" s="3">
        <v>6773</v>
      </c>
      <c r="B319" s="3" t="s">
        <v>629</v>
      </c>
      <c r="C319" s="3" t="s">
        <v>570</v>
      </c>
      <c r="D319" s="9" t="s">
        <v>630</v>
      </c>
      <c r="E319" s="10">
        <f t="shared" si="60"/>
        <v>903849.12956972339</v>
      </c>
      <c r="F319" s="11">
        <f t="shared" si="61"/>
        <v>5.0627683520816889E-3</v>
      </c>
      <c r="G319" s="10">
        <f t="shared" si="68"/>
        <v>260815.09226695937</v>
      </c>
      <c r="H319" s="11">
        <f t="shared" si="62"/>
        <v>1.4609146058513383E-3</v>
      </c>
      <c r="I319" s="11">
        <v>5.1607962955658032E-3</v>
      </c>
      <c r="J319" s="12">
        <f t="shared" si="69"/>
        <v>-9.8027943484114283E-5</v>
      </c>
      <c r="K319" s="39">
        <f t="shared" si="70"/>
        <v>8.7999999999999995E-2</v>
      </c>
      <c r="L319" s="39">
        <f t="shared" si="71"/>
        <v>3.7000000000000002E-3</v>
      </c>
      <c r="M319" s="39">
        <f t="shared" si="72"/>
        <v>9.169999999999999E-2</v>
      </c>
      <c r="N319" s="10">
        <f t="shared" si="73"/>
        <v>35856.966227664547</v>
      </c>
      <c r="O319" s="13">
        <f t="shared" si="63"/>
        <v>2.0084714127622364E-4</v>
      </c>
      <c r="P319" s="41">
        <f t="shared" si="74"/>
        <v>224958.12603929482</v>
      </c>
      <c r="Q319" s="42">
        <f t="shared" si="64"/>
        <v>1.2600674645751144E-3</v>
      </c>
      <c r="R319" s="10">
        <v>10216004.26</v>
      </c>
      <c r="S319" s="10">
        <v>497464.49</v>
      </c>
      <c r="T319" s="10">
        <v>0</v>
      </c>
      <c r="U319" s="10"/>
      <c r="V319" s="10">
        <v>899687.96</v>
      </c>
      <c r="W319" s="10">
        <v>39668.490000000005</v>
      </c>
      <c r="X319" s="10">
        <f t="shared" si="65"/>
        <v>903849.12956972339</v>
      </c>
      <c r="Y319" s="10">
        <f t="shared" si="66"/>
        <v>35856.966227664547</v>
      </c>
      <c r="Z319" s="10">
        <f t="shared" si="67"/>
        <v>224958.12603929482</v>
      </c>
      <c r="AA319" s="10"/>
      <c r="AB319" s="10"/>
      <c r="AC319" s="10"/>
      <c r="AD319" s="10"/>
      <c r="AE319" s="10"/>
      <c r="AF319" s="10"/>
      <c r="AG319" s="10"/>
      <c r="AH319" s="10"/>
      <c r="AI319" s="10"/>
    </row>
    <row r="320" spans="1:35" x14ac:dyDescent="0.4">
      <c r="A320" s="3">
        <v>6775</v>
      </c>
      <c r="B320" s="3" t="s">
        <v>631</v>
      </c>
      <c r="C320" s="3" t="s">
        <v>570</v>
      </c>
      <c r="D320" s="9" t="s">
        <v>632</v>
      </c>
      <c r="E320" s="10">
        <f t="shared" si="60"/>
        <v>25396.732289479554</v>
      </c>
      <c r="F320" s="11">
        <f t="shared" si="61"/>
        <v>1.422557905683635E-4</v>
      </c>
      <c r="G320" s="10">
        <f t="shared" si="68"/>
        <v>7365.288655020142</v>
      </c>
      <c r="H320" s="11">
        <f t="shared" si="62"/>
        <v>4.1255502811994254E-5</v>
      </c>
      <c r="I320" s="11">
        <v>1.767556610465097E-4</v>
      </c>
      <c r="J320" s="12">
        <f t="shared" si="69"/>
        <v>-3.4499870478146198E-5</v>
      </c>
      <c r="K320" s="39">
        <f t="shared" si="70"/>
        <v>8.7999999999999995E-2</v>
      </c>
      <c r="L320" s="39">
        <f t="shared" si="71"/>
        <v>3.7000000000000002E-3</v>
      </c>
      <c r="M320" s="39">
        <f t="shared" si="72"/>
        <v>9.169999999999999E-2</v>
      </c>
      <c r="N320" s="10">
        <f t="shared" si="73"/>
        <v>1044.320789417688</v>
      </c>
      <c r="O320" s="13">
        <f t="shared" si="63"/>
        <v>5.8495982007547903E-6</v>
      </c>
      <c r="P320" s="41">
        <f t="shared" si="74"/>
        <v>6320.9678656024535</v>
      </c>
      <c r="Q320" s="42">
        <f t="shared" si="64"/>
        <v>3.5405904611239463E-5</v>
      </c>
      <c r="R320" s="10">
        <v>279500.45</v>
      </c>
      <c r="S320" s="10">
        <v>24954.47</v>
      </c>
      <c r="T320" s="10">
        <v>0</v>
      </c>
      <c r="U320" s="10"/>
      <c r="V320" s="10">
        <v>25279.809999999998</v>
      </c>
      <c r="W320" s="10">
        <v>1155.33</v>
      </c>
      <c r="X320" s="10">
        <f t="shared" si="65"/>
        <v>25396.732289479554</v>
      </c>
      <c r="Y320" s="10">
        <f t="shared" si="66"/>
        <v>1044.320789417688</v>
      </c>
      <c r="Z320" s="10">
        <f t="shared" si="67"/>
        <v>6320.9678656024535</v>
      </c>
      <c r="AA320" s="10"/>
      <c r="AB320" s="10"/>
      <c r="AC320" s="10"/>
      <c r="AD320" s="10"/>
      <c r="AE320" s="10"/>
      <c r="AF320" s="10"/>
      <c r="AG320" s="10"/>
      <c r="AH320" s="10"/>
      <c r="AI320" s="10"/>
    </row>
    <row r="321" spans="1:35" x14ac:dyDescent="0.4">
      <c r="A321" s="3">
        <v>6774</v>
      </c>
      <c r="B321" s="3" t="s">
        <v>633</v>
      </c>
      <c r="C321" s="3" t="s">
        <v>570</v>
      </c>
      <c r="D321" s="9" t="s">
        <v>634</v>
      </c>
      <c r="E321" s="10">
        <f t="shared" si="60"/>
        <v>45355.34840555687</v>
      </c>
      <c r="F321" s="11">
        <f t="shared" si="61"/>
        <v>2.5405083104367666E-4</v>
      </c>
      <c r="G321" s="10">
        <f t="shared" si="68"/>
        <v>13041.25813704503</v>
      </c>
      <c r="H321" s="11">
        <f t="shared" si="62"/>
        <v>7.3048550701144635E-5</v>
      </c>
      <c r="I321" s="11">
        <v>2.4649082940128098E-4</v>
      </c>
      <c r="J321" s="12">
        <f t="shared" si="69"/>
        <v>7.5600016423956807E-6</v>
      </c>
      <c r="K321" s="39">
        <f t="shared" si="70"/>
        <v>8.7999999999999995E-2</v>
      </c>
      <c r="L321" s="39">
        <f t="shared" si="71"/>
        <v>3.7000000000000002E-3</v>
      </c>
      <c r="M321" s="39">
        <f t="shared" si="72"/>
        <v>9.169999999999999E-2</v>
      </c>
      <c r="N321" s="10">
        <f t="shared" si="73"/>
        <v>1752.8098226338118</v>
      </c>
      <c r="O321" s="13">
        <f t="shared" si="63"/>
        <v>9.8180877836026406E-6</v>
      </c>
      <c r="P321" s="41">
        <f t="shared" si="74"/>
        <v>11288.448314411218</v>
      </c>
      <c r="Q321" s="42">
        <f t="shared" si="64"/>
        <v>6.3230462917541989E-5</v>
      </c>
      <c r="R321" s="10">
        <v>513029.5</v>
      </c>
      <c r="S321" s="10">
        <v>11053.89</v>
      </c>
      <c r="T321" s="10">
        <v>0</v>
      </c>
      <c r="U321" s="10"/>
      <c r="V321" s="10">
        <v>45146.54</v>
      </c>
      <c r="W321" s="10">
        <v>1939.13</v>
      </c>
      <c r="X321" s="10">
        <f t="shared" si="65"/>
        <v>45355.34840555687</v>
      </c>
      <c r="Y321" s="10">
        <f t="shared" si="66"/>
        <v>1752.8098226338118</v>
      </c>
      <c r="Z321" s="10">
        <f t="shared" si="67"/>
        <v>11288.448314411218</v>
      </c>
      <c r="AA321" s="10"/>
      <c r="AB321" s="10"/>
      <c r="AC321" s="10"/>
      <c r="AD321" s="10"/>
      <c r="AE321" s="10"/>
      <c r="AF321" s="10"/>
      <c r="AG321" s="10"/>
      <c r="AH321" s="10"/>
      <c r="AI321" s="10"/>
    </row>
    <row r="322" spans="1:35" x14ac:dyDescent="0.4">
      <c r="A322" s="3">
        <v>6776</v>
      </c>
      <c r="B322" s="3" t="s">
        <v>635</v>
      </c>
      <c r="C322" s="3" t="s">
        <v>570</v>
      </c>
      <c r="D322" s="9" t="s">
        <v>636</v>
      </c>
      <c r="E322" s="10">
        <f t="shared" si="60"/>
        <v>46031.742409936669</v>
      </c>
      <c r="F322" s="11">
        <f t="shared" si="61"/>
        <v>2.578395453842459E-4</v>
      </c>
      <c r="G322" s="10">
        <f t="shared" si="68"/>
        <v>13468.296779819229</v>
      </c>
      <c r="H322" s="11">
        <f t="shared" si="62"/>
        <v>7.544054030983337E-5</v>
      </c>
      <c r="I322" s="11">
        <v>2.5841801972387694E-4</v>
      </c>
      <c r="J322" s="12">
        <f t="shared" si="69"/>
        <v>-5.784743396310436E-7</v>
      </c>
      <c r="K322" s="39">
        <f t="shared" si="70"/>
        <v>8.7999999999999995E-2</v>
      </c>
      <c r="L322" s="39">
        <f t="shared" si="71"/>
        <v>3.7000000000000002E-3</v>
      </c>
      <c r="M322" s="39">
        <f t="shared" si="72"/>
        <v>9.169999999999999E-2</v>
      </c>
      <c r="N322" s="10">
        <f t="shared" si="73"/>
        <v>2011.5014230626484</v>
      </c>
      <c r="O322" s="13">
        <f t="shared" si="63"/>
        <v>1.1267107984821349E-5</v>
      </c>
      <c r="P322" s="41">
        <f t="shared" si="74"/>
        <v>11456.795356756582</v>
      </c>
      <c r="Q322" s="42">
        <f t="shared" si="64"/>
        <v>6.4173432325012023E-5</v>
      </c>
      <c r="R322" s="10">
        <v>488734.04</v>
      </c>
      <c r="S322" s="10">
        <v>80746.92</v>
      </c>
      <c r="T322" s="10">
        <v>0</v>
      </c>
      <c r="U322" s="10"/>
      <c r="V322" s="10">
        <v>45819.82</v>
      </c>
      <c r="W322" s="10">
        <v>2225.3199999999997</v>
      </c>
      <c r="X322" s="10">
        <f t="shared" si="65"/>
        <v>46031.742409936669</v>
      </c>
      <c r="Y322" s="10">
        <f t="shared" si="66"/>
        <v>2011.5014230626484</v>
      </c>
      <c r="Z322" s="10">
        <f t="shared" si="67"/>
        <v>11456.795356756582</v>
      </c>
      <c r="AA322" s="10"/>
      <c r="AB322" s="10"/>
      <c r="AC322" s="10"/>
      <c r="AD322" s="10"/>
      <c r="AE322" s="10"/>
      <c r="AF322" s="10"/>
      <c r="AG322" s="10"/>
      <c r="AH322" s="10"/>
      <c r="AI322" s="10"/>
    </row>
    <row r="323" spans="1:35" x14ac:dyDescent="0.4">
      <c r="A323" s="3">
        <v>6777</v>
      </c>
      <c r="B323" s="3" t="s">
        <v>637</v>
      </c>
      <c r="C323" s="3" t="s">
        <v>570</v>
      </c>
      <c r="D323" s="9" t="s">
        <v>638</v>
      </c>
      <c r="E323" s="10">
        <f t="shared" si="60"/>
        <v>17098.568939287859</v>
      </c>
      <c r="F323" s="11">
        <f t="shared" si="61"/>
        <v>9.577493727622802E-5</v>
      </c>
      <c r="G323" s="10">
        <f t="shared" si="68"/>
        <v>5544.0421785291919</v>
      </c>
      <c r="H323" s="11">
        <f t="shared" si="62"/>
        <v>3.1054077905043132E-5</v>
      </c>
      <c r="I323" s="11">
        <v>1.1362608224840761E-4</v>
      </c>
      <c r="J323" s="12">
        <f t="shared" si="69"/>
        <v>-1.7851144972179595E-5</v>
      </c>
      <c r="K323" s="39">
        <f t="shared" si="70"/>
        <v>8.7999999999999995E-2</v>
      </c>
      <c r="L323" s="39">
        <f t="shared" si="71"/>
        <v>3.7000000000000002E-3</v>
      </c>
      <c r="M323" s="39">
        <f t="shared" si="72"/>
        <v>9.169999999999999E-2</v>
      </c>
      <c r="N323" s="10">
        <f t="shared" si="73"/>
        <v>1288.3960748846664</v>
      </c>
      <c r="O323" s="13">
        <f t="shared" si="63"/>
        <v>7.2167474188723911E-6</v>
      </c>
      <c r="P323" s="41">
        <f t="shared" si="74"/>
        <v>4255.6461036445253</v>
      </c>
      <c r="Q323" s="42">
        <f t="shared" si="64"/>
        <v>2.383733048617074E-5</v>
      </c>
      <c r="R323" s="10">
        <v>191047.13</v>
      </c>
      <c r="S323" s="10">
        <v>191783.93</v>
      </c>
      <c r="T323" s="10">
        <v>0</v>
      </c>
      <c r="U323" s="10"/>
      <c r="V323" s="10">
        <v>17019.849999999999</v>
      </c>
      <c r="W323" s="10">
        <v>1425.35</v>
      </c>
      <c r="X323" s="10">
        <f t="shared" si="65"/>
        <v>17098.568939287859</v>
      </c>
      <c r="Y323" s="10">
        <f t="shared" si="66"/>
        <v>1288.3960748846664</v>
      </c>
      <c r="Z323" s="10">
        <f t="shared" si="67"/>
        <v>4255.6461036445253</v>
      </c>
      <c r="AA323" s="10"/>
      <c r="AB323" s="10"/>
      <c r="AC323" s="10"/>
      <c r="AD323" s="10"/>
      <c r="AE323" s="10"/>
      <c r="AF323" s="10"/>
      <c r="AG323" s="10"/>
      <c r="AH323" s="10"/>
      <c r="AI323" s="10"/>
    </row>
    <row r="324" spans="1:35" x14ac:dyDescent="0.4">
      <c r="A324" s="3">
        <v>6983</v>
      </c>
      <c r="B324" s="3" t="s">
        <v>639</v>
      </c>
      <c r="C324" s="3" t="s">
        <v>570</v>
      </c>
      <c r="D324" s="9" t="s">
        <v>640</v>
      </c>
      <c r="E324" s="10">
        <f t="shared" si="60"/>
        <v>70965.633857927067</v>
      </c>
      <c r="F324" s="11">
        <f t="shared" si="61"/>
        <v>3.9750280597422946E-4</v>
      </c>
      <c r="G324" s="10">
        <f t="shared" si="68"/>
        <v>20474.305105762356</v>
      </c>
      <c r="H324" s="11">
        <f t="shared" si="62"/>
        <v>1.1468359102106328E-4</v>
      </c>
      <c r="I324" s="11">
        <v>3.1305659078255605E-4</v>
      </c>
      <c r="J324" s="12">
        <f t="shared" si="69"/>
        <v>8.4446215191673411E-5</v>
      </c>
      <c r="K324" s="39">
        <f t="shared" si="70"/>
        <v>8.7999999999999995E-2</v>
      </c>
      <c r="L324" s="39">
        <f t="shared" si="71"/>
        <v>3.7000000000000002E-3</v>
      </c>
      <c r="M324" s="39">
        <f t="shared" si="72"/>
        <v>9.169999999999999E-2</v>
      </c>
      <c r="N324" s="10">
        <f t="shared" si="73"/>
        <v>2811.7378878575378</v>
      </c>
      <c r="O324" s="13">
        <f t="shared" si="63"/>
        <v>1.5749506336052789E-5</v>
      </c>
      <c r="P324" s="41">
        <f t="shared" si="74"/>
        <v>17662.56721790482</v>
      </c>
      <c r="Q324" s="42">
        <f t="shared" si="64"/>
        <v>9.8934084685010508E-5</v>
      </c>
      <c r="R324" s="10">
        <v>791098.81</v>
      </c>
      <c r="S324" s="10">
        <v>38006.06</v>
      </c>
      <c r="T324" s="10">
        <v>0</v>
      </c>
      <c r="U324" s="10"/>
      <c r="V324" s="10">
        <v>70638.92</v>
      </c>
      <c r="W324" s="10">
        <v>3110.62</v>
      </c>
      <c r="X324" s="10">
        <f t="shared" si="65"/>
        <v>70965.633857927067</v>
      </c>
      <c r="Y324" s="10">
        <f t="shared" si="66"/>
        <v>2811.7378878575378</v>
      </c>
      <c r="Z324" s="10">
        <f t="shared" si="67"/>
        <v>17662.56721790482</v>
      </c>
      <c r="AA324" s="10"/>
      <c r="AB324" s="10"/>
      <c r="AC324" s="10"/>
      <c r="AD324" s="10"/>
      <c r="AE324" s="10"/>
      <c r="AF324" s="10"/>
      <c r="AG324" s="10"/>
      <c r="AH324" s="10"/>
      <c r="AI324" s="10"/>
    </row>
    <row r="325" spans="1:35" x14ac:dyDescent="0.4">
      <c r="A325" s="3">
        <v>6883</v>
      </c>
      <c r="B325" s="3" t="s">
        <v>641</v>
      </c>
      <c r="C325" s="3" t="s">
        <v>570</v>
      </c>
      <c r="D325" s="9" t="s">
        <v>642</v>
      </c>
      <c r="E325" s="10">
        <f t="shared" si="60"/>
        <v>89561.013863941349</v>
      </c>
      <c r="F325" s="11">
        <f t="shared" si="61"/>
        <v>5.0166189437673633E-4</v>
      </c>
      <c r="G325" s="10">
        <f t="shared" si="68"/>
        <v>25683.555105777126</v>
      </c>
      <c r="H325" s="11">
        <f t="shared" si="62"/>
        <v>1.4386238333866086E-4</v>
      </c>
      <c r="I325" s="11">
        <v>5.8683528507494961E-4</v>
      </c>
      <c r="J325" s="12">
        <f t="shared" si="69"/>
        <v>-8.5173390698213276E-5</v>
      </c>
      <c r="K325" s="39">
        <f t="shared" si="70"/>
        <v>8.7999999999999995E-2</v>
      </c>
      <c r="L325" s="39">
        <f t="shared" si="71"/>
        <v>3.7000000000000002E-3</v>
      </c>
      <c r="M325" s="39">
        <f t="shared" si="72"/>
        <v>9.169999999999999E-2</v>
      </c>
      <c r="N325" s="10">
        <f t="shared" si="73"/>
        <v>3392.8019414711139</v>
      </c>
      <c r="O325" s="13">
        <f t="shared" si="63"/>
        <v>1.9004244992013597E-5</v>
      </c>
      <c r="P325" s="41">
        <f t="shared" si="74"/>
        <v>22290.753164306014</v>
      </c>
      <c r="Q325" s="42">
        <f t="shared" si="64"/>
        <v>1.2485813834664728E-4</v>
      </c>
      <c r="R325" s="10">
        <v>1010935.91</v>
      </c>
      <c r="S325" s="10">
        <v>1371.92</v>
      </c>
      <c r="T325" s="10">
        <v>0</v>
      </c>
      <c r="U325" s="10"/>
      <c r="V325" s="10">
        <v>89148.69</v>
      </c>
      <c r="W325" s="10">
        <v>3753.4500000000003</v>
      </c>
      <c r="X325" s="10">
        <f t="shared" si="65"/>
        <v>89561.013863941349</v>
      </c>
      <c r="Y325" s="10">
        <f t="shared" si="66"/>
        <v>3392.8019414711139</v>
      </c>
      <c r="Z325" s="10">
        <f t="shared" si="67"/>
        <v>22290.753164306014</v>
      </c>
      <c r="AA325" s="10"/>
      <c r="AB325" s="10"/>
      <c r="AC325" s="10"/>
      <c r="AD325" s="10"/>
      <c r="AE325" s="10"/>
      <c r="AF325" s="10"/>
      <c r="AG325" s="10"/>
      <c r="AH325" s="10"/>
      <c r="AI325" s="10"/>
    </row>
    <row r="326" spans="1:35" x14ac:dyDescent="0.4">
      <c r="A326" s="3">
        <v>6995</v>
      </c>
      <c r="B326" s="3" t="s">
        <v>643</v>
      </c>
      <c r="C326" s="3" t="s">
        <v>570</v>
      </c>
      <c r="D326" s="9" t="s">
        <v>644</v>
      </c>
      <c r="E326" s="10">
        <f t="shared" si="60"/>
        <v>26444.727081466383</v>
      </c>
      <c r="F326" s="11">
        <f t="shared" si="61"/>
        <v>1.481259681150777E-4</v>
      </c>
      <c r="G326" s="10">
        <f t="shared" si="68"/>
        <v>7582.210835050797</v>
      </c>
      <c r="H326" s="11">
        <f t="shared" si="62"/>
        <v>4.2470558192361302E-5</v>
      </c>
      <c r="I326" s="11">
        <v>1.2968544627611875E-4</v>
      </c>
      <c r="J326" s="12">
        <f t="shared" si="69"/>
        <v>1.8440521838958946E-5</v>
      </c>
      <c r="K326" s="39">
        <f t="shared" si="70"/>
        <v>8.7999999999999995E-2</v>
      </c>
      <c r="L326" s="39">
        <f t="shared" si="71"/>
        <v>3.7000000000000002E-3</v>
      </c>
      <c r="M326" s="39">
        <f t="shared" si="72"/>
        <v>9.169999999999999E-2</v>
      </c>
      <c r="N326" s="10">
        <f t="shared" si="73"/>
        <v>1000.4085704413686</v>
      </c>
      <c r="O326" s="13">
        <f t="shared" si="63"/>
        <v>5.6036308316111975E-6</v>
      </c>
      <c r="P326" s="41">
        <f t="shared" si="74"/>
        <v>6581.8022646094287</v>
      </c>
      <c r="Q326" s="42">
        <f t="shared" si="64"/>
        <v>3.6866927360750111E-5</v>
      </c>
      <c r="R326" s="10">
        <v>299124.5</v>
      </c>
      <c r="S326" s="10">
        <v>0</v>
      </c>
      <c r="T326" s="10">
        <v>0</v>
      </c>
      <c r="U326" s="10"/>
      <c r="V326" s="10">
        <v>26322.98</v>
      </c>
      <c r="W326" s="10">
        <v>1106.75</v>
      </c>
      <c r="X326" s="10">
        <f t="shared" si="65"/>
        <v>26444.727081466383</v>
      </c>
      <c r="Y326" s="10">
        <f t="shared" si="66"/>
        <v>1000.4085704413686</v>
      </c>
      <c r="Z326" s="10">
        <f t="shared" si="67"/>
        <v>6581.8022646094287</v>
      </c>
      <c r="AA326" s="10"/>
      <c r="AB326" s="10"/>
      <c r="AC326" s="10"/>
      <c r="AD326" s="10"/>
      <c r="AE326" s="10"/>
      <c r="AF326" s="10"/>
      <c r="AG326" s="10"/>
      <c r="AH326" s="10"/>
      <c r="AI326" s="10"/>
    </row>
    <row r="327" spans="1:35" x14ac:dyDescent="0.4">
      <c r="A327" s="3">
        <v>6884</v>
      </c>
      <c r="B327" s="3" t="s">
        <v>645</v>
      </c>
      <c r="C327" s="3" t="s">
        <v>570</v>
      </c>
      <c r="D327" s="9" t="s">
        <v>646</v>
      </c>
      <c r="E327" s="10">
        <f t="shared" si="60"/>
        <v>41570.975789708282</v>
      </c>
      <c r="F327" s="11">
        <f t="shared" si="61"/>
        <v>2.328532646742499E-4</v>
      </c>
      <c r="G327" s="10">
        <f t="shared" si="68"/>
        <v>11983.478320419717</v>
      </c>
      <c r="H327" s="11">
        <f t="shared" si="62"/>
        <v>6.7123563882126743E-5</v>
      </c>
      <c r="I327" s="11">
        <v>2.4445616318695011E-4</v>
      </c>
      <c r="J327" s="12">
        <f t="shared" si="69"/>
        <v>-1.1602898512700212E-5</v>
      </c>
      <c r="K327" s="39">
        <f t="shared" si="70"/>
        <v>8.7999999999999995E-2</v>
      </c>
      <c r="L327" s="39">
        <f t="shared" si="71"/>
        <v>3.7000000000000002E-3</v>
      </c>
      <c r="M327" s="39">
        <f t="shared" si="72"/>
        <v>9.169999999999999E-2</v>
      </c>
      <c r="N327" s="10">
        <f t="shared" si="73"/>
        <v>1636.9188058583088</v>
      </c>
      <c r="O327" s="13">
        <f t="shared" si="63"/>
        <v>9.1689425304552517E-6</v>
      </c>
      <c r="P327" s="41">
        <f t="shared" si="74"/>
        <v>10346.559514561408</v>
      </c>
      <c r="Q327" s="42">
        <f t="shared" si="64"/>
        <v>5.7954621351671484E-5</v>
      </c>
      <c r="R327" s="10">
        <v>470222.08000000002</v>
      </c>
      <c r="S327" s="10">
        <v>19225.240000000002</v>
      </c>
      <c r="T327" s="10">
        <v>0</v>
      </c>
      <c r="U327" s="10"/>
      <c r="V327" s="10">
        <v>41379.589999999997</v>
      </c>
      <c r="W327" s="10">
        <v>1810.92</v>
      </c>
      <c r="X327" s="10">
        <f t="shared" si="65"/>
        <v>41570.975789708282</v>
      </c>
      <c r="Y327" s="10">
        <f t="shared" si="66"/>
        <v>1636.9188058583088</v>
      </c>
      <c r="Z327" s="10">
        <f t="shared" si="67"/>
        <v>10346.559514561408</v>
      </c>
      <c r="AA327" s="10"/>
      <c r="AB327" s="10"/>
      <c r="AC327" s="10"/>
      <c r="AD327" s="10"/>
      <c r="AE327" s="10"/>
      <c r="AF327" s="10"/>
      <c r="AG327" s="10"/>
      <c r="AH327" s="10"/>
      <c r="AI327" s="10"/>
    </row>
    <row r="328" spans="1:35" x14ac:dyDescent="0.4">
      <c r="A328" s="3">
        <v>6885</v>
      </c>
      <c r="B328" s="3" t="s">
        <v>647</v>
      </c>
      <c r="C328" s="3" t="s">
        <v>570</v>
      </c>
      <c r="D328" s="9" t="s">
        <v>648</v>
      </c>
      <c r="E328" s="10">
        <f t="shared" si="60"/>
        <v>47462.388865909103</v>
      </c>
      <c r="F328" s="11">
        <f t="shared" si="61"/>
        <v>2.6585308587829176E-4</v>
      </c>
      <c r="G328" s="10">
        <f t="shared" si="68"/>
        <v>13685.482348120671</v>
      </c>
      <c r="H328" s="11">
        <f t="shared" si="62"/>
        <v>7.6657071018059931E-5</v>
      </c>
      <c r="I328" s="11">
        <v>3.1364039103785261E-4</v>
      </c>
      <c r="J328" s="12">
        <f t="shared" si="69"/>
        <v>-4.7787305159560851E-5</v>
      </c>
      <c r="K328" s="39">
        <f t="shared" si="70"/>
        <v>8.7999999999999995E-2</v>
      </c>
      <c r="L328" s="39">
        <f t="shared" si="71"/>
        <v>3.7000000000000002E-3</v>
      </c>
      <c r="M328" s="39">
        <f t="shared" si="72"/>
        <v>9.169999999999999E-2</v>
      </c>
      <c r="N328" s="10">
        <f t="shared" si="73"/>
        <v>1872.6147938796207</v>
      </c>
      <c r="O328" s="13">
        <f t="shared" si="63"/>
        <v>1.0489156435440677E-5</v>
      </c>
      <c r="P328" s="41">
        <f t="shared" si="74"/>
        <v>11812.867554241051</v>
      </c>
      <c r="Q328" s="42">
        <f t="shared" si="64"/>
        <v>6.6167914582619252E-5</v>
      </c>
      <c r="R328" s="10">
        <v>528946.89</v>
      </c>
      <c r="S328" s="10">
        <v>23072.37</v>
      </c>
      <c r="T328" s="10">
        <v>0</v>
      </c>
      <c r="U328" s="10"/>
      <c r="V328" s="10">
        <v>47243.880000000005</v>
      </c>
      <c r="W328" s="10">
        <v>2071.67</v>
      </c>
      <c r="X328" s="10">
        <f t="shared" si="65"/>
        <v>47462.388865909103</v>
      </c>
      <c r="Y328" s="10">
        <f t="shared" si="66"/>
        <v>1872.6147938796207</v>
      </c>
      <c r="Z328" s="10">
        <f t="shared" si="67"/>
        <v>11812.867554241051</v>
      </c>
      <c r="AA328" s="10"/>
      <c r="AB328" s="10"/>
      <c r="AC328" s="10"/>
      <c r="AD328" s="10"/>
      <c r="AE328" s="10"/>
      <c r="AF328" s="10"/>
      <c r="AG328" s="10"/>
      <c r="AH328" s="10"/>
      <c r="AI328" s="10"/>
    </row>
    <row r="329" spans="1:35" x14ac:dyDescent="0.4">
      <c r="A329" s="3">
        <v>6886</v>
      </c>
      <c r="B329" s="3" t="s">
        <v>649</v>
      </c>
      <c r="C329" s="3" t="s">
        <v>570</v>
      </c>
      <c r="D329" s="9" t="s">
        <v>650</v>
      </c>
      <c r="E329" s="10">
        <f t="shared" si="60"/>
        <v>43978.811058834523</v>
      </c>
      <c r="F329" s="11">
        <f t="shared" si="61"/>
        <v>2.4634037419147832E-4</v>
      </c>
      <c r="G329" s="10">
        <f t="shared" si="68"/>
        <v>12997.957630382443</v>
      </c>
      <c r="H329" s="11">
        <f t="shared" si="62"/>
        <v>7.2806009742052482E-5</v>
      </c>
      <c r="I329" s="11">
        <v>2.5888830992542699E-4</v>
      </c>
      <c r="J329" s="12">
        <f t="shared" si="69"/>
        <v>-1.2547935733948673E-5</v>
      </c>
      <c r="K329" s="39">
        <f t="shared" si="70"/>
        <v>8.7999999999999995E-2</v>
      </c>
      <c r="L329" s="39">
        <f t="shared" si="71"/>
        <v>3.7000000000000002E-3</v>
      </c>
      <c r="M329" s="39">
        <f t="shared" si="72"/>
        <v>9.169999999999999E-2</v>
      </c>
      <c r="N329" s="10">
        <f t="shared" si="73"/>
        <v>2052.114350164461</v>
      </c>
      <c r="O329" s="13">
        <f t="shared" si="63"/>
        <v>1.1494594890865437E-5</v>
      </c>
      <c r="P329" s="41">
        <f t="shared" si="74"/>
        <v>10945.843280217981</v>
      </c>
      <c r="Q329" s="42">
        <f t="shared" si="64"/>
        <v>6.1311414851187036E-5</v>
      </c>
      <c r="R329" s="10">
        <v>497419.98</v>
      </c>
      <c r="S329" s="10">
        <v>116156.1</v>
      </c>
      <c r="T329" s="10">
        <v>0</v>
      </c>
      <c r="U329" s="10"/>
      <c r="V329" s="10">
        <v>43776.340000000004</v>
      </c>
      <c r="W329" s="10">
        <v>2270.25</v>
      </c>
      <c r="X329" s="10">
        <f t="shared" si="65"/>
        <v>43978.811058834523</v>
      </c>
      <c r="Y329" s="10">
        <f t="shared" si="66"/>
        <v>2052.114350164461</v>
      </c>
      <c r="Z329" s="10">
        <f t="shared" si="67"/>
        <v>10945.843280217981</v>
      </c>
      <c r="AA329" s="10"/>
      <c r="AB329" s="10"/>
      <c r="AC329" s="10"/>
      <c r="AD329" s="10"/>
      <c r="AE329" s="10"/>
      <c r="AF329" s="10"/>
      <c r="AG329" s="10"/>
      <c r="AH329" s="10"/>
      <c r="AI329" s="10"/>
    </row>
    <row r="330" spans="1:35" x14ac:dyDescent="0.4">
      <c r="A330" s="3">
        <v>6887</v>
      </c>
      <c r="B330" s="3" t="s">
        <v>651</v>
      </c>
      <c r="C330" s="3" t="s">
        <v>570</v>
      </c>
      <c r="D330" s="9" t="s">
        <v>652</v>
      </c>
      <c r="E330" s="10">
        <f t="shared" si="60"/>
        <v>19205.86055592143</v>
      </c>
      <c r="F330" s="11">
        <f t="shared" si="61"/>
        <v>1.0757859892314286E-4</v>
      </c>
      <c r="G330" s="10">
        <f t="shared" si="68"/>
        <v>5523.5532239782497</v>
      </c>
      <c r="H330" s="11">
        <f t="shared" si="62"/>
        <v>3.0939312257465276E-5</v>
      </c>
      <c r="I330" s="11">
        <v>1.0568547534540285E-4</v>
      </c>
      <c r="J330" s="12">
        <f t="shared" si="69"/>
        <v>1.8931235777400044E-6</v>
      </c>
      <c r="K330" s="39">
        <f t="shared" si="70"/>
        <v>8.7999999999999995E-2</v>
      </c>
      <c r="L330" s="39">
        <f t="shared" si="71"/>
        <v>3.7000000000000002E-3</v>
      </c>
      <c r="M330" s="39">
        <f t="shared" si="72"/>
        <v>9.169999999999999E-2</v>
      </c>
      <c r="N330" s="10">
        <f t="shared" si="73"/>
        <v>743.42537046261896</v>
      </c>
      <c r="O330" s="13">
        <f t="shared" si="63"/>
        <v>4.1641799660796281E-6</v>
      </c>
      <c r="P330" s="41">
        <f t="shared" si="74"/>
        <v>4780.1278535156307</v>
      </c>
      <c r="Q330" s="42">
        <f t="shared" si="64"/>
        <v>2.6775132291385647E-5</v>
      </c>
      <c r="R330" s="10">
        <v>216858.21</v>
      </c>
      <c r="S330" s="10">
        <v>5423.95</v>
      </c>
      <c r="T330" s="10">
        <v>0</v>
      </c>
      <c r="U330" s="10"/>
      <c r="V330" s="10">
        <v>19117.440000000002</v>
      </c>
      <c r="W330" s="10">
        <v>822.44999999999993</v>
      </c>
      <c r="X330" s="10">
        <f t="shared" si="65"/>
        <v>19205.86055592143</v>
      </c>
      <c r="Y330" s="10">
        <f t="shared" si="66"/>
        <v>743.42537046261896</v>
      </c>
      <c r="Z330" s="10">
        <f t="shared" si="67"/>
        <v>4780.1278535156307</v>
      </c>
      <c r="AA330" s="10"/>
      <c r="AB330" s="10"/>
      <c r="AC330" s="10"/>
      <c r="AD330" s="10"/>
      <c r="AE330" s="10"/>
      <c r="AF330" s="10"/>
      <c r="AG330" s="10"/>
      <c r="AH330" s="10"/>
      <c r="AI330" s="10"/>
    </row>
    <row r="331" spans="1:35" x14ac:dyDescent="0.4">
      <c r="A331" s="3">
        <v>6363</v>
      </c>
      <c r="B331" s="3" t="s">
        <v>653</v>
      </c>
      <c r="C331" s="3" t="s">
        <v>570</v>
      </c>
      <c r="D331" s="9" t="s">
        <v>654</v>
      </c>
      <c r="E331" s="10">
        <f t="shared" ref="E331:E394" si="75">X331</f>
        <v>583.48627278961851</v>
      </c>
      <c r="F331" s="11">
        <f t="shared" ref="F331:F394" si="76">E331/($E$582+$G$582)</f>
        <v>3.2683063346641264E-6</v>
      </c>
      <c r="G331" s="10">
        <f t="shared" si="68"/>
        <v>167.35118132747692</v>
      </c>
      <c r="H331" s="11">
        <f t="shared" ref="H331:H394" si="77">G331/($E$582+$G$582)</f>
        <v>9.3739124903685169E-7</v>
      </c>
      <c r="I331" s="11">
        <v>3.443078333928904E-6</v>
      </c>
      <c r="J331" s="12">
        <f t="shared" si="69"/>
        <v>-1.747719992647776E-7</v>
      </c>
      <c r="K331" s="39">
        <f t="shared" si="70"/>
        <v>8.7999999999999995E-2</v>
      </c>
      <c r="L331" s="39">
        <f t="shared" si="71"/>
        <v>3.7000000000000002E-3</v>
      </c>
      <c r="M331" s="39">
        <f t="shared" si="72"/>
        <v>9.169999999999999E-2</v>
      </c>
      <c r="N331" s="10">
        <f t="shared" si="73"/>
        <v>22.127853448750578</v>
      </c>
      <c r="O331" s="13">
        <f t="shared" ref="O331:O394" si="78">N331/($E$582+$G$582)</f>
        <v>1.2394568128108616E-7</v>
      </c>
      <c r="P331" s="41">
        <f t="shared" si="74"/>
        <v>145.22332787872634</v>
      </c>
      <c r="Q331" s="42">
        <f t="shared" ref="Q331:Q394" si="79">P331/($E$582+$G$582)</f>
        <v>8.134455677557655E-7</v>
      </c>
      <c r="R331" s="10">
        <v>6600</v>
      </c>
      <c r="S331" s="10">
        <v>0</v>
      </c>
      <c r="T331" s="10">
        <v>0</v>
      </c>
      <c r="U331" s="10"/>
      <c r="V331" s="10">
        <v>580.79999999999995</v>
      </c>
      <c r="W331" s="10">
        <v>24.48</v>
      </c>
      <c r="X331" s="10">
        <f t="shared" ref="X331:X394" si="80">V331/$V$582*$X$583</f>
        <v>583.48627278961851</v>
      </c>
      <c r="Y331" s="10">
        <f t="shared" ref="Y331:Y394" si="81">W331/$W$582*$Y$583</f>
        <v>22.127853448750578</v>
      </c>
      <c r="Z331" s="10">
        <f t="shared" ref="Z331:Z394" si="82">V331/$V$582*$Z$583</f>
        <v>145.22332787872634</v>
      </c>
      <c r="AA331" s="10"/>
      <c r="AB331" s="10"/>
      <c r="AC331" s="10"/>
      <c r="AD331" s="10"/>
      <c r="AE331" s="10"/>
      <c r="AF331" s="10"/>
      <c r="AG331" s="10"/>
      <c r="AH331" s="10"/>
      <c r="AI331" s="10"/>
    </row>
    <row r="332" spans="1:35" x14ac:dyDescent="0.4">
      <c r="A332" s="3">
        <v>6982</v>
      </c>
      <c r="B332" s="3" t="s">
        <v>655</v>
      </c>
      <c r="C332" s="3" t="s">
        <v>570</v>
      </c>
      <c r="D332" s="9" t="s">
        <v>656</v>
      </c>
      <c r="E332" s="10">
        <f t="shared" si="75"/>
        <v>19914.392518060431</v>
      </c>
      <c r="F332" s="11">
        <f t="shared" si="76"/>
        <v>1.1154732896558182E-4</v>
      </c>
      <c r="G332" s="10">
        <f t="shared" ref="G332:G395" si="83">Y332+Z332</f>
        <v>5888.1485103236901</v>
      </c>
      <c r="H332" s="11">
        <f t="shared" si="77"/>
        <v>3.2981535253139982E-5</v>
      </c>
      <c r="I332" s="11">
        <v>1.393950830817284E-4</v>
      </c>
      <c r="J332" s="12">
        <f t="shared" ref="J332:J395" si="84">F332-I332</f>
        <v>-2.7847754116146583E-5</v>
      </c>
      <c r="K332" s="39">
        <f t="shared" ref="K332:K395" si="85">IF(OR($C332="City",$C332="County",$C332="Other Local Government",$C332="Consolidated Government"),0.0907,IF(OR($C332="School District"),0.088,IF(OR($C332="State Agency",$C332="University"),0.0917,)))</f>
        <v>8.7999999999999995E-2</v>
      </c>
      <c r="L332" s="39">
        <f t="shared" ref="L332:L395" si="86">IF(OR($C332="City",$C332="County",$C332="Other Local Government",$C332="Consolidated Government"),0.001,IF(OR($C332="School District"),0.0037,IF(OR($C332="State Agency",$C332="University"),0,)))</f>
        <v>3.7000000000000002E-3</v>
      </c>
      <c r="M332" s="39">
        <f t="shared" ref="M332:M395" si="87">K332+L332</f>
        <v>9.169999999999999E-2</v>
      </c>
      <c r="N332" s="10">
        <f t="shared" ref="N332:N395" si="88">Y332</f>
        <v>931.67482958176925</v>
      </c>
      <c r="O332" s="13">
        <f t="shared" si="78"/>
        <v>5.2186296222723994E-6</v>
      </c>
      <c r="P332" s="41">
        <f t="shared" ref="P332:P395" si="89">Z332</f>
        <v>4956.4736807419204</v>
      </c>
      <c r="Q332" s="42">
        <f t="shared" si="79"/>
        <v>2.7762905630867579E-5</v>
      </c>
      <c r="R332" s="10">
        <v>225257.82</v>
      </c>
      <c r="S332" s="10">
        <v>53316.93</v>
      </c>
      <c r="T332" s="10">
        <v>0</v>
      </c>
      <c r="U332" s="10"/>
      <c r="V332" s="10">
        <v>19822.71</v>
      </c>
      <c r="W332" s="10">
        <v>1030.71</v>
      </c>
      <c r="X332" s="10">
        <f t="shared" si="80"/>
        <v>19914.392518060431</v>
      </c>
      <c r="Y332" s="10">
        <f t="shared" si="81"/>
        <v>931.67482958176925</v>
      </c>
      <c r="Z332" s="10">
        <f t="shared" si="82"/>
        <v>4956.4736807419204</v>
      </c>
      <c r="AA332" s="10"/>
      <c r="AB332" s="10"/>
      <c r="AC332" s="10"/>
      <c r="AD332" s="10"/>
      <c r="AE332" s="10"/>
      <c r="AF332" s="10"/>
      <c r="AG332" s="10"/>
      <c r="AH332" s="10"/>
      <c r="AI332" s="10"/>
    </row>
    <row r="333" spans="1:35" x14ac:dyDescent="0.4">
      <c r="A333" s="3">
        <v>6362</v>
      </c>
      <c r="B333" s="3" t="s">
        <v>657</v>
      </c>
      <c r="C333" s="3" t="s">
        <v>570</v>
      </c>
      <c r="D333" s="9" t="s">
        <v>658</v>
      </c>
      <c r="E333" s="10">
        <f t="shared" si="75"/>
        <v>2102.4694160320005</v>
      </c>
      <c r="F333" s="11">
        <f t="shared" si="76"/>
        <v>1.1776650850760568E-5</v>
      </c>
      <c r="G333" s="10">
        <f t="shared" si="83"/>
        <v>602.81708914389674</v>
      </c>
      <c r="H333" s="11">
        <f t="shared" si="77"/>
        <v>3.376584853784826E-6</v>
      </c>
      <c r="I333" s="11">
        <v>1.2713185982664651E-5</v>
      </c>
      <c r="J333" s="12">
        <f t="shared" si="84"/>
        <v>-9.3653513190408306E-7</v>
      </c>
      <c r="K333" s="39">
        <f t="shared" si="85"/>
        <v>8.7999999999999995E-2</v>
      </c>
      <c r="L333" s="39">
        <f t="shared" si="86"/>
        <v>3.7000000000000002E-3</v>
      </c>
      <c r="M333" s="39">
        <f t="shared" si="87"/>
        <v>9.169999999999999E-2</v>
      </c>
      <c r="N333" s="10">
        <f t="shared" si="88"/>
        <v>79.535532065178245</v>
      </c>
      <c r="O333" s="13">
        <f t="shared" si="78"/>
        <v>4.455057392125315E-7</v>
      </c>
      <c r="P333" s="41">
        <f t="shared" si="89"/>
        <v>523.28155707871849</v>
      </c>
      <c r="Q333" s="42">
        <f t="shared" si="79"/>
        <v>2.9310791145722945E-6</v>
      </c>
      <c r="R333" s="10">
        <v>23781.75</v>
      </c>
      <c r="S333" s="10">
        <v>0</v>
      </c>
      <c r="T333" s="10">
        <v>0</v>
      </c>
      <c r="U333" s="10"/>
      <c r="V333" s="10">
        <v>2092.79</v>
      </c>
      <c r="W333" s="10">
        <v>87.99</v>
      </c>
      <c r="X333" s="10">
        <f t="shared" si="80"/>
        <v>2102.4694160320005</v>
      </c>
      <c r="Y333" s="10">
        <f t="shared" si="81"/>
        <v>79.535532065178245</v>
      </c>
      <c r="Z333" s="10">
        <f t="shared" si="82"/>
        <v>523.28155707871849</v>
      </c>
      <c r="AA333" s="10"/>
      <c r="AB333" s="10"/>
      <c r="AC333" s="10"/>
      <c r="AD333" s="10"/>
      <c r="AE333" s="10"/>
      <c r="AF333" s="10"/>
      <c r="AG333" s="10"/>
      <c r="AH333" s="10"/>
      <c r="AI333" s="10"/>
    </row>
    <row r="334" spans="1:35" x14ac:dyDescent="0.4">
      <c r="A334" s="3">
        <v>6889</v>
      </c>
      <c r="B334" s="3" t="s">
        <v>659</v>
      </c>
      <c r="C334" s="3" t="s">
        <v>570</v>
      </c>
      <c r="D334" s="9" t="s">
        <v>660</v>
      </c>
      <c r="E334" s="10">
        <f t="shared" si="75"/>
        <v>11715.184742713394</v>
      </c>
      <c r="F334" s="11">
        <f t="shared" si="76"/>
        <v>6.562075971952832E-5</v>
      </c>
      <c r="G334" s="10">
        <f t="shared" si="83"/>
        <v>3358.9887632385103</v>
      </c>
      <c r="H334" s="11">
        <f t="shared" si="77"/>
        <v>1.8814845806863289E-5</v>
      </c>
      <c r="I334" s="11">
        <v>6.146800268118862E-5</v>
      </c>
      <c r="J334" s="12">
        <f t="shared" si="84"/>
        <v>4.1527570383397005E-6</v>
      </c>
      <c r="K334" s="39">
        <f t="shared" si="85"/>
        <v>8.7999999999999995E-2</v>
      </c>
      <c r="L334" s="39">
        <f t="shared" si="86"/>
        <v>3.7000000000000002E-3</v>
      </c>
      <c r="M334" s="39">
        <f t="shared" si="87"/>
        <v>9.169999999999999E-2</v>
      </c>
      <c r="N334" s="10">
        <f t="shared" si="88"/>
        <v>443.2078881940925</v>
      </c>
      <c r="O334" s="13">
        <f t="shared" si="78"/>
        <v>2.4825590868358731E-6</v>
      </c>
      <c r="P334" s="41">
        <f t="shared" si="89"/>
        <v>2915.7808750444178</v>
      </c>
      <c r="Q334" s="42">
        <f t="shared" si="79"/>
        <v>1.6332286720027415E-5</v>
      </c>
      <c r="R334" s="10">
        <v>132514.75</v>
      </c>
      <c r="S334" s="10">
        <v>0</v>
      </c>
      <c r="T334" s="10">
        <v>0</v>
      </c>
      <c r="U334" s="10"/>
      <c r="V334" s="10">
        <v>11661.25</v>
      </c>
      <c r="W334" s="10">
        <v>490.32</v>
      </c>
      <c r="X334" s="10">
        <f t="shared" si="80"/>
        <v>11715.184742713394</v>
      </c>
      <c r="Y334" s="10">
        <f t="shared" si="81"/>
        <v>443.2078881940925</v>
      </c>
      <c r="Z334" s="10">
        <f t="shared" si="82"/>
        <v>2915.7808750444178</v>
      </c>
      <c r="AA334" s="10"/>
      <c r="AB334" s="10"/>
      <c r="AC334" s="10"/>
      <c r="AD334" s="10"/>
      <c r="AE334" s="10"/>
      <c r="AF334" s="10"/>
      <c r="AG334" s="10"/>
      <c r="AH334" s="10"/>
      <c r="AI334" s="10"/>
    </row>
    <row r="335" spans="1:35" x14ac:dyDescent="0.4">
      <c r="A335" s="3">
        <v>6412</v>
      </c>
      <c r="B335" s="3" t="s">
        <v>661</v>
      </c>
      <c r="C335" s="3" t="s">
        <v>570</v>
      </c>
      <c r="D335" s="9" t="s">
        <v>662</v>
      </c>
      <c r="E335" s="10">
        <f t="shared" si="75"/>
        <v>2077.5245741701438</v>
      </c>
      <c r="F335" s="11">
        <f t="shared" si="76"/>
        <v>1.1636926253154316E-5</v>
      </c>
      <c r="G335" s="10">
        <f t="shared" si="83"/>
        <v>595.6865979512512</v>
      </c>
      <c r="H335" s="11">
        <f t="shared" si="77"/>
        <v>3.3366445319281146E-6</v>
      </c>
      <c r="I335" s="11">
        <v>9.7213895634196381E-6</v>
      </c>
      <c r="J335" s="12">
        <f t="shared" si="84"/>
        <v>1.9155366897346775E-6</v>
      </c>
      <c r="K335" s="39">
        <f t="shared" si="85"/>
        <v>8.7999999999999995E-2</v>
      </c>
      <c r="L335" s="39">
        <f t="shared" si="86"/>
        <v>3.7000000000000002E-3</v>
      </c>
      <c r="M335" s="39">
        <f t="shared" si="87"/>
        <v>9.169999999999999E-2</v>
      </c>
      <c r="N335" s="10">
        <f t="shared" si="88"/>
        <v>78.6135381714803</v>
      </c>
      <c r="O335" s="13">
        <f t="shared" si="78"/>
        <v>4.4034133582581955E-7</v>
      </c>
      <c r="P335" s="41">
        <f t="shared" si="89"/>
        <v>517.07305977977092</v>
      </c>
      <c r="Q335" s="42">
        <f t="shared" si="79"/>
        <v>2.8963031961022952E-6</v>
      </c>
      <c r="R335" s="10">
        <v>23499.96</v>
      </c>
      <c r="S335" s="10">
        <v>0</v>
      </c>
      <c r="T335" s="10">
        <v>0</v>
      </c>
      <c r="U335" s="10"/>
      <c r="V335" s="10">
        <v>2067.96</v>
      </c>
      <c r="W335" s="10">
        <v>86.97</v>
      </c>
      <c r="X335" s="10">
        <f t="shared" si="80"/>
        <v>2077.5245741701438</v>
      </c>
      <c r="Y335" s="10">
        <f t="shared" si="81"/>
        <v>78.6135381714803</v>
      </c>
      <c r="Z335" s="10">
        <f t="shared" si="82"/>
        <v>517.07305977977092</v>
      </c>
      <c r="AA335" s="10"/>
      <c r="AB335" s="10"/>
      <c r="AC335" s="10"/>
      <c r="AD335" s="10"/>
      <c r="AE335" s="10"/>
      <c r="AF335" s="10"/>
      <c r="AG335" s="10"/>
      <c r="AH335" s="10"/>
      <c r="AI335" s="10"/>
    </row>
    <row r="336" spans="1:35" x14ac:dyDescent="0.4">
      <c r="A336" s="3">
        <v>7026</v>
      </c>
      <c r="B336" s="3" t="s">
        <v>663</v>
      </c>
      <c r="C336" s="3" t="s">
        <v>570</v>
      </c>
      <c r="D336" s="9" t="s">
        <v>664</v>
      </c>
      <c r="E336" s="10">
        <f t="shared" si="75"/>
        <v>19775.91499078543</v>
      </c>
      <c r="F336" s="11">
        <f t="shared" si="76"/>
        <v>1.1077166893601898E-4</v>
      </c>
      <c r="G336" s="10">
        <f t="shared" si="83"/>
        <v>5670.1881108114685</v>
      </c>
      <c r="H336" s="11">
        <f t="shared" si="77"/>
        <v>3.1760664450085861E-5</v>
      </c>
      <c r="I336" s="11">
        <v>1.1420430594004949E-4</v>
      </c>
      <c r="J336" s="12">
        <f t="shared" si="84"/>
        <v>-3.4326370040305143E-6</v>
      </c>
      <c r="K336" s="39">
        <f t="shared" si="85"/>
        <v>8.7999999999999995E-2</v>
      </c>
      <c r="L336" s="39">
        <f t="shared" si="86"/>
        <v>3.7000000000000002E-3</v>
      </c>
      <c r="M336" s="39">
        <f t="shared" si="87"/>
        <v>9.169999999999999E-2</v>
      </c>
      <c r="N336" s="10">
        <f t="shared" si="88"/>
        <v>748.17996642423793</v>
      </c>
      <c r="O336" s="13">
        <f t="shared" si="78"/>
        <v>4.1908120855052224E-6</v>
      </c>
      <c r="P336" s="41">
        <f t="shared" si="89"/>
        <v>4922.0081443872305</v>
      </c>
      <c r="Q336" s="42">
        <f t="shared" si="79"/>
        <v>2.756985236458064E-5</v>
      </c>
      <c r="R336" s="10">
        <v>221881.9</v>
      </c>
      <c r="S336" s="10">
        <v>0</v>
      </c>
      <c r="T336" s="10">
        <v>0</v>
      </c>
      <c r="U336" s="10"/>
      <c r="V336" s="10">
        <v>19684.87</v>
      </c>
      <c r="W336" s="10">
        <v>827.71</v>
      </c>
      <c r="X336" s="10">
        <f t="shared" si="80"/>
        <v>19775.91499078543</v>
      </c>
      <c r="Y336" s="10">
        <f t="shared" si="81"/>
        <v>748.17996642423793</v>
      </c>
      <c r="Z336" s="10">
        <f t="shared" si="82"/>
        <v>4922.0081443872305</v>
      </c>
      <c r="AA336" s="10"/>
      <c r="AB336" s="10"/>
      <c r="AC336" s="10"/>
      <c r="AD336" s="10"/>
      <c r="AE336" s="10"/>
      <c r="AF336" s="10"/>
      <c r="AG336" s="10"/>
      <c r="AH336" s="10"/>
      <c r="AI336" s="10"/>
    </row>
    <row r="337" spans="1:35" x14ac:dyDescent="0.4">
      <c r="A337" s="3">
        <v>6891</v>
      </c>
      <c r="B337" s="3" t="s">
        <v>665</v>
      </c>
      <c r="C337" s="3" t="s">
        <v>570</v>
      </c>
      <c r="D337" s="9" t="s">
        <v>666</v>
      </c>
      <c r="E337" s="10">
        <f t="shared" si="75"/>
        <v>55612.892415180308</v>
      </c>
      <c r="F337" s="11">
        <f t="shared" si="76"/>
        <v>3.1150684608318731E-4</v>
      </c>
      <c r="G337" s="10">
        <f t="shared" si="83"/>
        <v>16092.775757185234</v>
      </c>
      <c r="H337" s="11">
        <f t="shared" si="77"/>
        <v>9.0141145391610294E-5</v>
      </c>
      <c r="I337" s="11">
        <v>3.424876550085919E-4</v>
      </c>
      <c r="J337" s="12">
        <f t="shared" si="84"/>
        <v>-3.0980808925404584E-5</v>
      </c>
      <c r="K337" s="39">
        <f t="shared" si="85"/>
        <v>8.7999999999999995E-2</v>
      </c>
      <c r="L337" s="39">
        <f t="shared" si="86"/>
        <v>3.7000000000000002E-3</v>
      </c>
      <c r="M337" s="39">
        <f t="shared" si="87"/>
        <v>9.169999999999999E-2</v>
      </c>
      <c r="N337" s="10">
        <f t="shared" si="88"/>
        <v>2251.3373444497806</v>
      </c>
      <c r="O337" s="13">
        <f t="shared" si="78"/>
        <v>1.2610511073641228E-5</v>
      </c>
      <c r="P337" s="41">
        <f t="shared" si="89"/>
        <v>13841.438412735453</v>
      </c>
      <c r="Q337" s="42">
        <f t="shared" si="79"/>
        <v>7.7530634317969066E-5</v>
      </c>
      <c r="R337" s="10">
        <v>629055.03</v>
      </c>
      <c r="S337" s="10">
        <v>44069.89</v>
      </c>
      <c r="T337" s="10">
        <v>0</v>
      </c>
      <c r="U337" s="10"/>
      <c r="V337" s="10">
        <v>55356.86</v>
      </c>
      <c r="W337" s="10">
        <v>2490.65</v>
      </c>
      <c r="X337" s="10">
        <f t="shared" si="80"/>
        <v>55612.892415180308</v>
      </c>
      <c r="Y337" s="10">
        <f t="shared" si="81"/>
        <v>2251.3373444497806</v>
      </c>
      <c r="Z337" s="10">
        <f t="shared" si="82"/>
        <v>13841.438412735453</v>
      </c>
      <c r="AA337" s="10"/>
      <c r="AB337" s="10"/>
      <c r="AC337" s="10"/>
      <c r="AD337" s="10"/>
      <c r="AE337" s="10"/>
      <c r="AF337" s="10"/>
      <c r="AG337" s="10"/>
      <c r="AH337" s="10"/>
      <c r="AI337" s="10"/>
    </row>
    <row r="338" spans="1:35" x14ac:dyDescent="0.4">
      <c r="A338" s="3">
        <v>6893</v>
      </c>
      <c r="B338" s="3" t="s">
        <v>667</v>
      </c>
      <c r="C338" s="3" t="s">
        <v>570</v>
      </c>
      <c r="D338" s="9" t="s">
        <v>668</v>
      </c>
      <c r="E338" s="10">
        <f t="shared" si="75"/>
        <v>96630.932582160152</v>
      </c>
      <c r="F338" s="11">
        <f t="shared" si="76"/>
        <v>5.4126292907090868E-4</v>
      </c>
      <c r="G338" s="10">
        <f t="shared" si="83"/>
        <v>27706.237774999521</v>
      </c>
      <c r="H338" s="11">
        <f t="shared" si="77"/>
        <v>1.551921213104374E-4</v>
      </c>
      <c r="I338" s="11">
        <v>5.0850681201736843E-4</v>
      </c>
      <c r="J338" s="12">
        <f t="shared" si="84"/>
        <v>3.2756117053540251E-5</v>
      </c>
      <c r="K338" s="39">
        <f t="shared" si="85"/>
        <v>8.7999999999999995E-2</v>
      </c>
      <c r="L338" s="39">
        <f t="shared" si="86"/>
        <v>3.7000000000000002E-3</v>
      </c>
      <c r="M338" s="39">
        <f t="shared" si="87"/>
        <v>9.169999999999999E-2</v>
      </c>
      <c r="N338" s="10">
        <f t="shared" si="88"/>
        <v>3655.8594541612856</v>
      </c>
      <c r="O338" s="13">
        <f t="shared" si="78"/>
        <v>2.0477720162210567E-5</v>
      </c>
      <c r="P338" s="41">
        <f t="shared" si="89"/>
        <v>24050.378320838234</v>
      </c>
      <c r="Q338" s="42">
        <f t="shared" si="79"/>
        <v>1.3471440114822683E-4</v>
      </c>
      <c r="R338" s="10">
        <v>1045850.1</v>
      </c>
      <c r="S338" s="10">
        <v>0</v>
      </c>
      <c r="T338" s="10">
        <v>0</v>
      </c>
      <c r="U338" s="10"/>
      <c r="V338" s="10">
        <v>96186.06</v>
      </c>
      <c r="W338" s="10">
        <v>4044.4700000000003</v>
      </c>
      <c r="X338" s="10">
        <f t="shared" si="80"/>
        <v>96630.932582160152</v>
      </c>
      <c r="Y338" s="10">
        <f t="shared" si="81"/>
        <v>3655.8594541612856</v>
      </c>
      <c r="Z338" s="10">
        <f t="shared" si="82"/>
        <v>24050.378320838234</v>
      </c>
      <c r="AA338" s="10"/>
      <c r="AB338" s="10"/>
      <c r="AC338" s="10"/>
      <c r="AD338" s="10"/>
      <c r="AE338" s="10"/>
      <c r="AF338" s="10"/>
      <c r="AG338" s="10"/>
      <c r="AH338" s="10"/>
      <c r="AI338" s="10"/>
    </row>
    <row r="339" spans="1:35" x14ac:dyDescent="0.4">
      <c r="A339" s="3">
        <v>6406</v>
      </c>
      <c r="B339" s="3" t="s">
        <v>669</v>
      </c>
      <c r="C339" s="3" t="s">
        <v>570</v>
      </c>
      <c r="D339" s="9" t="s">
        <v>670</v>
      </c>
      <c r="E339" s="10">
        <f t="shared" si="75"/>
        <v>2352.3699159569619</v>
      </c>
      <c r="F339" s="11">
        <f t="shared" si="76"/>
        <v>1.3176429088962533E-5</v>
      </c>
      <c r="G339" s="10">
        <f t="shared" si="83"/>
        <v>674.46049804015274</v>
      </c>
      <c r="H339" s="11">
        <f t="shared" si="77"/>
        <v>3.7778841097434863E-6</v>
      </c>
      <c r="I339" s="11">
        <v>1.586358466929458E-5</v>
      </c>
      <c r="J339" s="12">
        <f t="shared" si="84"/>
        <v>-2.6871555803320476E-6</v>
      </c>
      <c r="K339" s="39">
        <f t="shared" si="85"/>
        <v>8.7999999999999995E-2</v>
      </c>
      <c r="L339" s="39">
        <f t="shared" si="86"/>
        <v>3.7000000000000002E-3</v>
      </c>
      <c r="M339" s="39">
        <f t="shared" si="87"/>
        <v>9.169999999999999E-2</v>
      </c>
      <c r="N339" s="10">
        <f t="shared" si="88"/>
        <v>88.981449897671851</v>
      </c>
      <c r="O339" s="13">
        <f t="shared" si="78"/>
        <v>4.9841555822345266E-7</v>
      </c>
      <c r="P339" s="41">
        <f t="shared" si="89"/>
        <v>585.47904814248091</v>
      </c>
      <c r="Q339" s="42">
        <f t="shared" si="79"/>
        <v>3.2794685515200334E-6</v>
      </c>
      <c r="R339" s="10">
        <v>26608.240000000002</v>
      </c>
      <c r="S339" s="10">
        <v>0</v>
      </c>
      <c r="T339" s="10">
        <v>0</v>
      </c>
      <c r="U339" s="10"/>
      <c r="V339" s="10">
        <v>2341.54</v>
      </c>
      <c r="W339" s="10">
        <v>98.44</v>
      </c>
      <c r="X339" s="10">
        <f t="shared" si="80"/>
        <v>2352.3699159569619</v>
      </c>
      <c r="Y339" s="10">
        <f t="shared" si="81"/>
        <v>88.981449897671851</v>
      </c>
      <c r="Z339" s="10">
        <f t="shared" si="82"/>
        <v>585.47904814248091</v>
      </c>
      <c r="AA339" s="10"/>
      <c r="AB339" s="10"/>
      <c r="AC339" s="10"/>
      <c r="AD339" s="10"/>
      <c r="AE339" s="10"/>
      <c r="AF339" s="10"/>
      <c r="AG339" s="10"/>
      <c r="AH339" s="10"/>
      <c r="AI339" s="10"/>
    </row>
    <row r="340" spans="1:35" x14ac:dyDescent="0.4">
      <c r="A340" s="3">
        <v>6890</v>
      </c>
      <c r="B340" s="3" t="s">
        <v>671</v>
      </c>
      <c r="C340" s="3" t="s">
        <v>570</v>
      </c>
      <c r="D340" s="9" t="s">
        <v>672</v>
      </c>
      <c r="E340" s="10">
        <f t="shared" si="75"/>
        <v>6861.0370621609172</v>
      </c>
      <c r="F340" s="11">
        <f t="shared" si="76"/>
        <v>3.8431017040757442E-5</v>
      </c>
      <c r="G340" s="10">
        <f t="shared" si="83"/>
        <v>2282.355371636228</v>
      </c>
      <c r="H340" s="11">
        <f t="shared" si="77"/>
        <v>1.2784253661033344E-5</v>
      </c>
      <c r="I340" s="11">
        <v>4.1338526705165203E-5</v>
      </c>
      <c r="J340" s="12">
        <f t="shared" si="84"/>
        <v>-2.9075096644077617E-6</v>
      </c>
      <c r="K340" s="39">
        <f t="shared" si="85"/>
        <v>8.7999999999999995E-2</v>
      </c>
      <c r="L340" s="39">
        <f t="shared" si="86"/>
        <v>3.7000000000000002E-3</v>
      </c>
      <c r="M340" s="39">
        <f t="shared" si="87"/>
        <v>9.169999999999999E-2</v>
      </c>
      <c r="N340" s="10">
        <f t="shared" si="88"/>
        <v>574.71856622753694</v>
      </c>
      <c r="O340" s="13">
        <f t="shared" si="78"/>
        <v>3.2191954091228509E-6</v>
      </c>
      <c r="P340" s="41">
        <f t="shared" si="89"/>
        <v>1707.6368054086911</v>
      </c>
      <c r="Q340" s="42">
        <f t="shared" si="79"/>
        <v>9.5650582519104931E-6</v>
      </c>
      <c r="R340" s="10">
        <v>76961.710000000006</v>
      </c>
      <c r="S340" s="10">
        <v>94243.15</v>
      </c>
      <c r="T340" s="10">
        <v>0</v>
      </c>
      <c r="U340" s="10"/>
      <c r="V340" s="10">
        <v>6829.4500000000007</v>
      </c>
      <c r="W340" s="10">
        <v>635.80999999999995</v>
      </c>
      <c r="X340" s="10">
        <f t="shared" si="80"/>
        <v>6861.0370621609172</v>
      </c>
      <c r="Y340" s="10">
        <f t="shared" si="81"/>
        <v>574.71856622753694</v>
      </c>
      <c r="Z340" s="10">
        <f t="shared" si="82"/>
        <v>1707.6368054086911</v>
      </c>
      <c r="AA340" s="10"/>
      <c r="AB340" s="10"/>
      <c r="AC340" s="10"/>
      <c r="AD340" s="10"/>
      <c r="AE340" s="10"/>
      <c r="AF340" s="10"/>
      <c r="AG340" s="10"/>
      <c r="AH340" s="10"/>
      <c r="AI340" s="10"/>
    </row>
    <row r="341" spans="1:35" x14ac:dyDescent="0.4">
      <c r="A341" s="3">
        <v>6895</v>
      </c>
      <c r="B341" s="3" t="s">
        <v>673</v>
      </c>
      <c r="C341" s="3" t="s">
        <v>570</v>
      </c>
      <c r="D341" s="9" t="s">
        <v>674</v>
      </c>
      <c r="E341" s="10">
        <f t="shared" si="75"/>
        <v>13678.24233010384</v>
      </c>
      <c r="F341" s="11">
        <f t="shared" si="76"/>
        <v>7.661651719897115E-5</v>
      </c>
      <c r="G341" s="10">
        <f t="shared" si="83"/>
        <v>3921.8198725191601</v>
      </c>
      <c r="H341" s="11">
        <f t="shared" si="77"/>
        <v>2.19674555006842E-5</v>
      </c>
      <c r="I341" s="11">
        <v>6.126724638961785E-5</v>
      </c>
      <c r="J341" s="12">
        <f t="shared" si="84"/>
        <v>1.53492708093533E-5</v>
      </c>
      <c r="K341" s="39">
        <f t="shared" si="85"/>
        <v>8.7999999999999995E-2</v>
      </c>
      <c r="L341" s="39">
        <f t="shared" si="86"/>
        <v>3.7000000000000002E-3</v>
      </c>
      <c r="M341" s="39">
        <f t="shared" si="87"/>
        <v>9.169999999999999E-2</v>
      </c>
      <c r="N341" s="10">
        <f t="shared" si="88"/>
        <v>517.45551410423843</v>
      </c>
      <c r="O341" s="13">
        <f t="shared" si="78"/>
        <v>2.8984454536834388E-6</v>
      </c>
      <c r="P341" s="41">
        <f t="shared" si="89"/>
        <v>3404.3643584149218</v>
      </c>
      <c r="Q341" s="42">
        <f t="shared" si="79"/>
        <v>1.9069010047000764E-5</v>
      </c>
      <c r="R341" s="10">
        <v>154718.39000000001</v>
      </c>
      <c r="S341" s="10">
        <v>0</v>
      </c>
      <c r="T341" s="10">
        <v>0</v>
      </c>
      <c r="U341" s="10"/>
      <c r="V341" s="10">
        <v>13615.27</v>
      </c>
      <c r="W341" s="10">
        <v>572.46</v>
      </c>
      <c r="X341" s="10">
        <f t="shared" si="80"/>
        <v>13678.24233010384</v>
      </c>
      <c r="Y341" s="10">
        <f t="shared" si="81"/>
        <v>517.45551410423843</v>
      </c>
      <c r="Z341" s="10">
        <f t="shared" si="82"/>
        <v>3404.3643584149218</v>
      </c>
      <c r="AA341" s="10"/>
      <c r="AB341" s="10"/>
      <c r="AC341" s="10"/>
      <c r="AD341" s="10"/>
      <c r="AE341" s="10"/>
      <c r="AF341" s="10"/>
      <c r="AG341" s="10"/>
      <c r="AH341" s="10"/>
      <c r="AI341" s="10"/>
    </row>
    <row r="342" spans="1:35" x14ac:dyDescent="0.4">
      <c r="A342" s="3">
        <v>6896</v>
      </c>
      <c r="B342" s="3" t="s">
        <v>675</v>
      </c>
      <c r="C342" s="3" t="s">
        <v>570</v>
      </c>
      <c r="D342" s="9" t="s">
        <v>676</v>
      </c>
      <c r="E342" s="10">
        <f t="shared" si="75"/>
        <v>18057.533852668246</v>
      </c>
      <c r="F342" s="11">
        <f t="shared" si="76"/>
        <v>1.0114642799894432E-4</v>
      </c>
      <c r="G342" s="10">
        <f t="shared" si="83"/>
        <v>5248.4225567087806</v>
      </c>
      <c r="H342" s="11">
        <f t="shared" si="77"/>
        <v>2.9398211215965035E-5</v>
      </c>
      <c r="I342" s="11">
        <v>1.0396327658488783E-4</v>
      </c>
      <c r="J342" s="12">
        <f t="shared" si="84"/>
        <v>-2.816848585943506E-6</v>
      </c>
      <c r="K342" s="39">
        <f t="shared" si="85"/>
        <v>8.7999999999999995E-2</v>
      </c>
      <c r="L342" s="39">
        <f t="shared" si="86"/>
        <v>3.7000000000000002E-3</v>
      </c>
      <c r="M342" s="39">
        <f t="shared" si="87"/>
        <v>9.169999999999999E-2</v>
      </c>
      <c r="N342" s="10">
        <f t="shared" si="88"/>
        <v>754.10061348671002</v>
      </c>
      <c r="O342" s="13">
        <f t="shared" si="78"/>
        <v>4.223975656272833E-6</v>
      </c>
      <c r="P342" s="41">
        <f t="shared" si="89"/>
        <v>4494.3219432220703</v>
      </c>
      <c r="Q342" s="42">
        <f t="shared" si="79"/>
        <v>2.5174235559692201E-5</v>
      </c>
      <c r="R342" s="10">
        <v>204067.8</v>
      </c>
      <c r="S342" s="10">
        <v>21219.14</v>
      </c>
      <c r="T342" s="10">
        <v>0</v>
      </c>
      <c r="U342" s="10"/>
      <c r="V342" s="10">
        <v>17974.399999999998</v>
      </c>
      <c r="W342" s="10">
        <v>834.2600000000001</v>
      </c>
      <c r="X342" s="10">
        <f t="shared" si="80"/>
        <v>18057.533852668246</v>
      </c>
      <c r="Y342" s="10">
        <f t="shared" si="81"/>
        <v>754.10061348671002</v>
      </c>
      <c r="Z342" s="10">
        <f t="shared" si="82"/>
        <v>4494.3219432220703</v>
      </c>
      <c r="AA342" s="10"/>
      <c r="AB342" s="10"/>
      <c r="AC342" s="10"/>
      <c r="AD342" s="10"/>
      <c r="AE342" s="10"/>
      <c r="AF342" s="10"/>
      <c r="AG342" s="10"/>
      <c r="AH342" s="10"/>
      <c r="AI342" s="10"/>
    </row>
    <row r="343" spans="1:35" x14ac:dyDescent="0.4">
      <c r="A343" s="3">
        <v>6897</v>
      </c>
      <c r="B343" s="3" t="s">
        <v>677</v>
      </c>
      <c r="C343" s="3" t="s">
        <v>570</v>
      </c>
      <c r="D343" s="9" t="s">
        <v>678</v>
      </c>
      <c r="E343" s="10">
        <f t="shared" si="75"/>
        <v>20433.100562768999</v>
      </c>
      <c r="F343" s="11">
        <f t="shared" si="76"/>
        <v>1.1445279027190721E-4</v>
      </c>
      <c r="G343" s="10">
        <f t="shared" si="83"/>
        <v>5858.5216721488541</v>
      </c>
      <c r="H343" s="11">
        <f t="shared" si="77"/>
        <v>3.281558519159021E-5</v>
      </c>
      <c r="I343" s="11">
        <v>1.2819140692104782E-4</v>
      </c>
      <c r="J343" s="12">
        <f t="shared" si="84"/>
        <v>-1.3738616649140614E-5</v>
      </c>
      <c r="K343" s="39">
        <f t="shared" si="85"/>
        <v>8.7999999999999995E-2</v>
      </c>
      <c r="L343" s="39">
        <f t="shared" si="86"/>
        <v>3.7000000000000002E-3</v>
      </c>
      <c r="M343" s="39">
        <f t="shared" si="87"/>
        <v>9.169999999999999E-2</v>
      </c>
      <c r="N343" s="10">
        <f t="shared" si="88"/>
        <v>772.94725337259433</v>
      </c>
      <c r="O343" s="13">
        <f t="shared" si="78"/>
        <v>4.3295421372659146E-6</v>
      </c>
      <c r="P343" s="41">
        <f t="shared" si="89"/>
        <v>5085.5744187762593</v>
      </c>
      <c r="Q343" s="42">
        <f t="shared" si="79"/>
        <v>2.8486043054324291E-5</v>
      </c>
      <c r="R343" s="10">
        <v>231124.64</v>
      </c>
      <c r="S343" s="10">
        <v>0</v>
      </c>
      <c r="T343" s="10">
        <v>0</v>
      </c>
      <c r="U343" s="10"/>
      <c r="V343" s="10">
        <v>20339.03</v>
      </c>
      <c r="W343" s="10">
        <v>855.11</v>
      </c>
      <c r="X343" s="10">
        <f t="shared" si="80"/>
        <v>20433.100562768999</v>
      </c>
      <c r="Y343" s="10">
        <f t="shared" si="81"/>
        <v>772.94725337259433</v>
      </c>
      <c r="Z343" s="10">
        <f t="shared" si="82"/>
        <v>5085.5744187762593</v>
      </c>
      <c r="AA343" s="10"/>
      <c r="AB343" s="10"/>
      <c r="AC343" s="10"/>
      <c r="AD343" s="10"/>
      <c r="AE343" s="10"/>
      <c r="AF343" s="10"/>
      <c r="AG343" s="10"/>
      <c r="AH343" s="10"/>
      <c r="AI343" s="10"/>
    </row>
    <row r="344" spans="1:35" x14ac:dyDescent="0.4">
      <c r="A344" s="3">
        <v>6340</v>
      </c>
      <c r="B344" s="3" t="s">
        <v>679</v>
      </c>
      <c r="C344" s="3" t="s">
        <v>570</v>
      </c>
      <c r="D344" s="9" t="s">
        <v>680</v>
      </c>
      <c r="E344" s="10">
        <f t="shared" si="75"/>
        <v>455.09518177289465</v>
      </c>
      <c r="F344" s="11">
        <f t="shared" si="76"/>
        <v>2.5491438870572475E-6</v>
      </c>
      <c r="G344" s="10">
        <f t="shared" si="83"/>
        <v>130.51490408708844</v>
      </c>
      <c r="H344" s="11">
        <f t="shared" si="77"/>
        <v>7.3105865157124824E-7</v>
      </c>
      <c r="I344" s="11">
        <v>2.6853852334843608E-6</v>
      </c>
      <c r="J344" s="12">
        <f t="shared" si="84"/>
        <v>-1.3624134642711331E-7</v>
      </c>
      <c r="K344" s="39">
        <f t="shared" si="85"/>
        <v>8.7999999999999995E-2</v>
      </c>
      <c r="L344" s="39">
        <f t="shared" si="86"/>
        <v>3.7000000000000002E-3</v>
      </c>
      <c r="M344" s="39">
        <f t="shared" si="87"/>
        <v>9.169999999999999E-2</v>
      </c>
      <c r="N344" s="10">
        <f t="shared" si="88"/>
        <v>17.246709305643833</v>
      </c>
      <c r="O344" s="13">
        <f t="shared" si="78"/>
        <v>9.6604722174964205E-8</v>
      </c>
      <c r="P344" s="41">
        <f t="shared" si="89"/>
        <v>113.26819478144462</v>
      </c>
      <c r="Q344" s="42">
        <f t="shared" si="79"/>
        <v>6.3445392939628413E-7</v>
      </c>
      <c r="R344" s="10">
        <v>5148</v>
      </c>
      <c r="S344" s="10">
        <v>0</v>
      </c>
      <c r="T344" s="10">
        <v>0</v>
      </c>
      <c r="U344" s="10"/>
      <c r="V344" s="10">
        <v>453</v>
      </c>
      <c r="W344" s="10">
        <v>19.079999999999998</v>
      </c>
      <c r="X344" s="10">
        <f t="shared" si="80"/>
        <v>455.09518177289465</v>
      </c>
      <c r="Y344" s="10">
        <f t="shared" si="81"/>
        <v>17.246709305643833</v>
      </c>
      <c r="Z344" s="10">
        <f t="shared" si="82"/>
        <v>113.26819478144462</v>
      </c>
      <c r="AA344" s="10"/>
      <c r="AB344" s="10"/>
      <c r="AC344" s="10"/>
      <c r="AD344" s="10"/>
      <c r="AE344" s="10"/>
      <c r="AF344" s="10"/>
      <c r="AG344" s="10"/>
      <c r="AH344" s="10"/>
      <c r="AI344" s="10"/>
    </row>
    <row r="345" spans="1:35" x14ac:dyDescent="0.4">
      <c r="A345" s="3">
        <v>6892</v>
      </c>
      <c r="B345" s="3" t="s">
        <v>681</v>
      </c>
      <c r="C345" s="3" t="s">
        <v>570</v>
      </c>
      <c r="D345" s="9" t="s">
        <v>682</v>
      </c>
      <c r="E345" s="10">
        <f t="shared" si="75"/>
        <v>114960.98104632446</v>
      </c>
      <c r="F345" s="11">
        <f t="shared" si="76"/>
        <v>6.4393580468752006E-4</v>
      </c>
      <c r="G345" s="10">
        <f t="shared" si="83"/>
        <v>33235.927813279093</v>
      </c>
      <c r="H345" s="11">
        <f t="shared" si="77"/>
        <v>1.8616580796536669E-4</v>
      </c>
      <c r="I345" s="11">
        <v>6.330835263552414E-4</v>
      </c>
      <c r="J345" s="12">
        <f t="shared" si="84"/>
        <v>1.0852278332278663E-5</v>
      </c>
      <c r="K345" s="39">
        <f t="shared" si="85"/>
        <v>8.7999999999999995E-2</v>
      </c>
      <c r="L345" s="39">
        <f t="shared" si="86"/>
        <v>3.7000000000000002E-3</v>
      </c>
      <c r="M345" s="39">
        <f t="shared" si="87"/>
        <v>9.169999999999999E-2</v>
      </c>
      <c r="N345" s="10">
        <f t="shared" si="88"/>
        <v>4623.4016540390676</v>
      </c>
      <c r="O345" s="13">
        <f t="shared" si="78"/>
        <v>2.5897255202507201E-5</v>
      </c>
      <c r="P345" s="41">
        <f t="shared" si="89"/>
        <v>28612.526159240027</v>
      </c>
      <c r="Q345" s="42">
        <f t="shared" si="79"/>
        <v>1.602685527628595E-4</v>
      </c>
      <c r="R345" s="10">
        <v>1300358.56</v>
      </c>
      <c r="S345" s="10">
        <v>82024</v>
      </c>
      <c r="T345" s="10">
        <v>0</v>
      </c>
      <c r="U345" s="10"/>
      <c r="V345" s="10">
        <v>114431.72</v>
      </c>
      <c r="W345" s="10">
        <v>5114.8599999999997</v>
      </c>
      <c r="X345" s="10">
        <f t="shared" si="80"/>
        <v>114960.98104632446</v>
      </c>
      <c r="Y345" s="10">
        <f t="shared" si="81"/>
        <v>4623.4016540390676</v>
      </c>
      <c r="Z345" s="10">
        <f t="shared" si="82"/>
        <v>28612.526159240027</v>
      </c>
      <c r="AA345" s="10"/>
      <c r="AB345" s="10"/>
      <c r="AC345" s="10"/>
      <c r="AD345" s="10"/>
      <c r="AE345" s="10"/>
      <c r="AF345" s="10"/>
      <c r="AG345" s="10"/>
      <c r="AH345" s="10"/>
      <c r="AI345" s="10"/>
    </row>
    <row r="346" spans="1:35" x14ac:dyDescent="0.4">
      <c r="A346" s="3">
        <v>6901</v>
      </c>
      <c r="B346" s="3" t="s">
        <v>683</v>
      </c>
      <c r="C346" s="3" t="s">
        <v>570</v>
      </c>
      <c r="D346" s="9" t="s">
        <v>684</v>
      </c>
      <c r="E346" s="10">
        <f t="shared" si="75"/>
        <v>67837.432142685488</v>
      </c>
      <c r="F346" s="11">
        <f t="shared" si="76"/>
        <v>3.7998067741900021E-4</v>
      </c>
      <c r="G346" s="10">
        <f t="shared" si="83"/>
        <v>19595.657545645343</v>
      </c>
      <c r="H346" s="11">
        <f t="shared" si="77"/>
        <v>1.0976198528569917E-4</v>
      </c>
      <c r="I346" s="11">
        <v>3.9964593339346453E-4</v>
      </c>
      <c r="J346" s="12">
        <f t="shared" si="84"/>
        <v>-1.9665255974464317E-5</v>
      </c>
      <c r="K346" s="39">
        <f t="shared" si="85"/>
        <v>8.7999999999999995E-2</v>
      </c>
      <c r="L346" s="39">
        <f t="shared" si="86"/>
        <v>3.7000000000000002E-3</v>
      </c>
      <c r="M346" s="39">
        <f t="shared" si="87"/>
        <v>9.169999999999999E-2</v>
      </c>
      <c r="N346" s="10">
        <f t="shared" si="88"/>
        <v>2711.6653937680289</v>
      </c>
      <c r="O346" s="13">
        <f t="shared" si="78"/>
        <v>1.5188966042971535E-5</v>
      </c>
      <c r="P346" s="41">
        <f t="shared" si="89"/>
        <v>16883.992151877315</v>
      </c>
      <c r="Q346" s="42">
        <f t="shared" si="79"/>
        <v>9.4573019242727641E-5</v>
      </c>
      <c r="R346" s="10">
        <v>765108.45</v>
      </c>
      <c r="S346" s="10">
        <v>43461.89</v>
      </c>
      <c r="T346" s="10">
        <v>0</v>
      </c>
      <c r="U346" s="10"/>
      <c r="V346" s="10">
        <v>67525.12000000001</v>
      </c>
      <c r="W346" s="10">
        <v>2999.91</v>
      </c>
      <c r="X346" s="10">
        <f t="shared" si="80"/>
        <v>67837.432142685488</v>
      </c>
      <c r="Y346" s="10">
        <f t="shared" si="81"/>
        <v>2711.6653937680289</v>
      </c>
      <c r="Z346" s="10">
        <f t="shared" si="82"/>
        <v>16883.992151877315</v>
      </c>
      <c r="AA346" s="10"/>
      <c r="AB346" s="10"/>
      <c r="AC346" s="10"/>
      <c r="AD346" s="10"/>
      <c r="AE346" s="10"/>
      <c r="AF346" s="10"/>
      <c r="AG346" s="10"/>
      <c r="AH346" s="10"/>
      <c r="AI346" s="10"/>
    </row>
    <row r="347" spans="1:35" x14ac:dyDescent="0.4">
      <c r="A347" s="3">
        <v>6349</v>
      </c>
      <c r="B347" s="3" t="s">
        <v>685</v>
      </c>
      <c r="C347" s="3" t="s">
        <v>570</v>
      </c>
      <c r="D347" s="9" t="s">
        <v>686</v>
      </c>
      <c r="E347" s="10">
        <f t="shared" si="75"/>
        <v>1218.2084269708873</v>
      </c>
      <c r="F347" s="11">
        <f t="shared" si="76"/>
        <v>6.8236023784671481E-6</v>
      </c>
      <c r="G347" s="10">
        <f t="shared" si="83"/>
        <v>437.2403458397593</v>
      </c>
      <c r="H347" s="11">
        <f t="shared" si="77"/>
        <v>2.4491328394868184E-6</v>
      </c>
      <c r="I347" s="11">
        <v>7.1327846927176043E-6</v>
      </c>
      <c r="J347" s="12">
        <f t="shared" si="84"/>
        <v>-3.0918231425045615E-7</v>
      </c>
      <c r="K347" s="39">
        <f t="shared" si="85"/>
        <v>8.7999999999999995E-2</v>
      </c>
      <c r="L347" s="39">
        <f t="shared" si="86"/>
        <v>3.7000000000000002E-3</v>
      </c>
      <c r="M347" s="39">
        <f t="shared" si="87"/>
        <v>9.169999999999999E-2</v>
      </c>
      <c r="N347" s="10">
        <f t="shared" si="88"/>
        <v>134.04164166320356</v>
      </c>
      <c r="O347" s="13">
        <f t="shared" si="78"/>
        <v>7.5081311589755985E-7</v>
      </c>
      <c r="P347" s="41">
        <f t="shared" si="89"/>
        <v>303.19870417655574</v>
      </c>
      <c r="Q347" s="42">
        <f t="shared" si="79"/>
        <v>1.6983197235892586E-6</v>
      </c>
      <c r="R347" s="10">
        <v>13779.36</v>
      </c>
      <c r="S347" s="10">
        <v>26302.7</v>
      </c>
      <c r="T347" s="10">
        <v>0</v>
      </c>
      <c r="U347" s="10"/>
      <c r="V347" s="10">
        <v>1212.5999999999999</v>
      </c>
      <c r="W347" s="10">
        <v>148.29</v>
      </c>
      <c r="X347" s="10">
        <f t="shared" si="80"/>
        <v>1218.2084269708873</v>
      </c>
      <c r="Y347" s="10">
        <f t="shared" si="81"/>
        <v>134.04164166320356</v>
      </c>
      <c r="Z347" s="10">
        <f t="shared" si="82"/>
        <v>303.19870417655574</v>
      </c>
      <c r="AA347" s="10"/>
      <c r="AB347" s="10"/>
      <c r="AC347" s="10"/>
      <c r="AD347" s="10"/>
      <c r="AE347" s="10"/>
      <c r="AF347" s="10"/>
      <c r="AG347" s="10"/>
      <c r="AH347" s="10"/>
      <c r="AI347" s="10"/>
    </row>
    <row r="348" spans="1:35" x14ac:dyDescent="0.4">
      <c r="A348" s="3">
        <v>6894</v>
      </c>
      <c r="B348" s="3" t="s">
        <v>687</v>
      </c>
      <c r="C348" s="3" t="s">
        <v>570</v>
      </c>
      <c r="D348" s="9" t="s">
        <v>688</v>
      </c>
      <c r="E348" s="10">
        <f t="shared" si="75"/>
        <v>19351.521152842513</v>
      </c>
      <c r="F348" s="11">
        <f t="shared" si="76"/>
        <v>1.0839449378447713E-4</v>
      </c>
      <c r="G348" s="10">
        <f t="shared" si="83"/>
        <v>5548.4172111793487</v>
      </c>
      <c r="H348" s="11">
        <f t="shared" si="77"/>
        <v>3.1078583960440987E-5</v>
      </c>
      <c r="I348" s="11">
        <v>9.7667336218682099E-5</v>
      </c>
      <c r="J348" s="12">
        <f t="shared" si="84"/>
        <v>1.0727157565795027E-5</v>
      </c>
      <c r="K348" s="39">
        <f t="shared" si="85"/>
        <v>8.7999999999999995E-2</v>
      </c>
      <c r="L348" s="39">
        <f t="shared" si="86"/>
        <v>3.7000000000000002E-3</v>
      </c>
      <c r="M348" s="39">
        <f t="shared" si="87"/>
        <v>9.169999999999999E-2</v>
      </c>
      <c r="N348" s="10">
        <f t="shared" si="88"/>
        <v>732.03603412870325</v>
      </c>
      <c r="O348" s="13">
        <f t="shared" si="78"/>
        <v>4.1003843948320105E-6</v>
      </c>
      <c r="P348" s="41">
        <f t="shared" si="89"/>
        <v>4816.3811770506454</v>
      </c>
      <c r="Q348" s="42">
        <f t="shared" si="79"/>
        <v>2.6978199565608974E-5</v>
      </c>
      <c r="R348" s="10">
        <v>218890.99</v>
      </c>
      <c r="S348" s="10">
        <v>0</v>
      </c>
      <c r="T348" s="10">
        <v>0</v>
      </c>
      <c r="U348" s="10"/>
      <c r="V348" s="10">
        <v>19262.43</v>
      </c>
      <c r="W348" s="10">
        <v>809.85</v>
      </c>
      <c r="X348" s="10">
        <f t="shared" si="80"/>
        <v>19351.521152842513</v>
      </c>
      <c r="Y348" s="10">
        <f t="shared" si="81"/>
        <v>732.03603412870325</v>
      </c>
      <c r="Z348" s="10">
        <f t="shared" si="82"/>
        <v>4816.3811770506454</v>
      </c>
      <c r="AA348" s="10"/>
      <c r="AB348" s="10"/>
      <c r="AC348" s="10"/>
      <c r="AD348" s="10"/>
      <c r="AE348" s="10"/>
      <c r="AF348" s="10"/>
      <c r="AG348" s="10"/>
      <c r="AH348" s="10"/>
      <c r="AI348" s="10"/>
    </row>
    <row r="349" spans="1:35" x14ac:dyDescent="0.4">
      <c r="A349" s="3">
        <v>6903</v>
      </c>
      <c r="B349" s="3" t="s">
        <v>689</v>
      </c>
      <c r="C349" s="3" t="s">
        <v>570</v>
      </c>
      <c r="D349" s="9" t="s">
        <v>690</v>
      </c>
      <c r="E349" s="10">
        <f t="shared" si="75"/>
        <v>17711.279756973228</v>
      </c>
      <c r="F349" s="11">
        <f t="shared" si="76"/>
        <v>9.9206940290085308E-5</v>
      </c>
      <c r="G349" s="10">
        <f t="shared" si="83"/>
        <v>5153.2949491497911</v>
      </c>
      <c r="H349" s="11">
        <f t="shared" si="77"/>
        <v>2.8865368924920106E-5</v>
      </c>
      <c r="I349" s="11">
        <v>1.0543435009178922E-4</v>
      </c>
      <c r="J349" s="12">
        <f t="shared" si="84"/>
        <v>-6.2274098017039167E-6</v>
      </c>
      <c r="K349" s="39">
        <f t="shared" si="85"/>
        <v>8.7999999999999995E-2</v>
      </c>
      <c r="L349" s="39">
        <f t="shared" si="86"/>
        <v>3.7000000000000002E-3</v>
      </c>
      <c r="M349" s="39">
        <f t="shared" si="87"/>
        <v>9.169999999999999E-2</v>
      </c>
      <c r="N349" s="10">
        <f t="shared" si="88"/>
        <v>745.15184922434753</v>
      </c>
      <c r="O349" s="13">
        <f t="shared" si="78"/>
        <v>4.173850564578276E-6</v>
      </c>
      <c r="P349" s="41">
        <f t="shared" si="89"/>
        <v>4408.1430999254435</v>
      </c>
      <c r="Q349" s="42">
        <f t="shared" si="79"/>
        <v>2.4691518360341827E-5</v>
      </c>
      <c r="R349" s="10">
        <v>200338.41</v>
      </c>
      <c r="S349" s="10">
        <v>22473.21</v>
      </c>
      <c r="T349" s="10">
        <v>0</v>
      </c>
      <c r="U349" s="10"/>
      <c r="V349" s="10">
        <v>17629.740000000002</v>
      </c>
      <c r="W349" s="10">
        <v>824.36</v>
      </c>
      <c r="X349" s="10">
        <f t="shared" si="80"/>
        <v>17711.279756973228</v>
      </c>
      <c r="Y349" s="10">
        <f t="shared" si="81"/>
        <v>745.15184922434753</v>
      </c>
      <c r="Z349" s="10">
        <f t="shared" si="82"/>
        <v>4408.1430999254435</v>
      </c>
      <c r="AA349" s="10"/>
      <c r="AB349" s="10"/>
      <c r="AC349" s="10"/>
      <c r="AD349" s="10"/>
      <c r="AE349" s="10"/>
      <c r="AF349" s="10"/>
      <c r="AG349" s="10"/>
      <c r="AH349" s="10"/>
      <c r="AI349" s="10"/>
    </row>
    <row r="350" spans="1:35" x14ac:dyDescent="0.4">
      <c r="A350" s="3">
        <v>6898</v>
      </c>
      <c r="B350" s="3" t="s">
        <v>691</v>
      </c>
      <c r="C350" s="3" t="s">
        <v>570</v>
      </c>
      <c r="D350" s="9" t="s">
        <v>692</v>
      </c>
      <c r="E350" s="10">
        <f t="shared" si="75"/>
        <v>32416.469982688297</v>
      </c>
      <c r="F350" s="11">
        <f t="shared" si="76"/>
        <v>1.8157574416505568E-4</v>
      </c>
      <c r="G350" s="10">
        <f t="shared" si="83"/>
        <v>9294.4548252211916</v>
      </c>
      <c r="H350" s="11">
        <f t="shared" si="77"/>
        <v>5.2061422863109473E-5</v>
      </c>
      <c r="I350" s="11">
        <v>1.8246810097266908E-4</v>
      </c>
      <c r="J350" s="12">
        <f t="shared" si="84"/>
        <v>-8.9235680761340754E-7</v>
      </c>
      <c r="K350" s="39">
        <f t="shared" si="85"/>
        <v>8.7999999999999995E-2</v>
      </c>
      <c r="L350" s="39">
        <f t="shared" si="86"/>
        <v>3.7000000000000002E-3</v>
      </c>
      <c r="M350" s="39">
        <f t="shared" si="87"/>
        <v>9.169999999999999E-2</v>
      </c>
      <c r="N350" s="10">
        <f t="shared" si="88"/>
        <v>1226.3513093322877</v>
      </c>
      <c r="O350" s="13">
        <f t="shared" si="78"/>
        <v>6.869213449790132E-6</v>
      </c>
      <c r="P350" s="41">
        <f t="shared" si="89"/>
        <v>8068.1035158889035</v>
      </c>
      <c r="Q350" s="42">
        <f t="shared" si="79"/>
        <v>4.5192209413319337E-5</v>
      </c>
      <c r="R350" s="10">
        <v>366673.9</v>
      </c>
      <c r="S350" s="10">
        <v>0</v>
      </c>
      <c r="T350" s="10">
        <v>0</v>
      </c>
      <c r="U350" s="10"/>
      <c r="V350" s="10">
        <v>32267.23</v>
      </c>
      <c r="W350" s="10">
        <v>1356.71</v>
      </c>
      <c r="X350" s="10">
        <f t="shared" si="80"/>
        <v>32416.469982688297</v>
      </c>
      <c r="Y350" s="10">
        <f t="shared" si="81"/>
        <v>1226.3513093322877</v>
      </c>
      <c r="Z350" s="10">
        <f t="shared" si="82"/>
        <v>8068.1035158889035</v>
      </c>
      <c r="AA350" s="10"/>
      <c r="AB350" s="10"/>
      <c r="AC350" s="10"/>
      <c r="AD350" s="10"/>
      <c r="AE350" s="10"/>
      <c r="AF350" s="10"/>
      <c r="AG350" s="10"/>
      <c r="AH350" s="10"/>
      <c r="AI350" s="10"/>
    </row>
    <row r="351" spans="1:35" x14ac:dyDescent="0.4">
      <c r="A351" s="3">
        <v>7273</v>
      </c>
      <c r="B351" s="3" t="s">
        <v>693</v>
      </c>
      <c r="C351" s="3" t="s">
        <v>570</v>
      </c>
      <c r="D351" s="9" t="s">
        <v>694</v>
      </c>
      <c r="E351" s="10">
        <f t="shared" si="75"/>
        <v>12593.217055997484</v>
      </c>
      <c r="F351" s="11">
        <f t="shared" si="76"/>
        <v>7.053891924678917E-5</v>
      </c>
      <c r="G351" s="10">
        <f t="shared" si="83"/>
        <v>3610.695068978659</v>
      </c>
      <c r="H351" s="11">
        <f t="shared" si="77"/>
        <v>2.0224738981543077E-5</v>
      </c>
      <c r="I351" s="11">
        <v>4.4800913141210532E-5</v>
      </c>
      <c r="J351" s="12">
        <f t="shared" si="84"/>
        <v>2.5738006105578638E-5</v>
      </c>
      <c r="K351" s="39">
        <f t="shared" si="85"/>
        <v>8.7999999999999995E-2</v>
      </c>
      <c r="L351" s="39">
        <f t="shared" si="86"/>
        <v>3.7000000000000002E-3</v>
      </c>
      <c r="M351" s="39">
        <f t="shared" si="87"/>
        <v>9.169999999999999E-2</v>
      </c>
      <c r="N351" s="10">
        <f t="shared" si="88"/>
        <v>476.38159005557719</v>
      </c>
      <c r="O351" s="13">
        <f t="shared" si="78"/>
        <v>2.6683763459459979E-6</v>
      </c>
      <c r="P351" s="41">
        <f t="shared" si="89"/>
        <v>3134.3134789230817</v>
      </c>
      <c r="Q351" s="42">
        <f t="shared" si="79"/>
        <v>1.7556362635597081E-5</v>
      </c>
      <c r="R351" s="10">
        <v>132507.15</v>
      </c>
      <c r="S351" s="10">
        <v>0</v>
      </c>
      <c r="T351" s="10">
        <v>0</v>
      </c>
      <c r="U351" s="10"/>
      <c r="V351" s="10">
        <v>12535.240000000002</v>
      </c>
      <c r="W351" s="10">
        <v>527.02</v>
      </c>
      <c r="X351" s="10">
        <f t="shared" si="80"/>
        <v>12593.217055997484</v>
      </c>
      <c r="Y351" s="10">
        <f t="shared" si="81"/>
        <v>476.38159005557719</v>
      </c>
      <c r="Z351" s="10">
        <f t="shared" si="82"/>
        <v>3134.3134789230817</v>
      </c>
      <c r="AA351" s="10"/>
      <c r="AB351" s="10"/>
      <c r="AC351" s="10"/>
      <c r="AD351" s="10"/>
      <c r="AE351" s="10"/>
      <c r="AF351" s="10"/>
      <c r="AG351" s="10"/>
      <c r="AH351" s="10"/>
      <c r="AI351" s="10"/>
    </row>
    <row r="352" spans="1:35" x14ac:dyDescent="0.4">
      <c r="A352" s="3">
        <v>6900</v>
      </c>
      <c r="B352" s="3" t="s">
        <v>695</v>
      </c>
      <c r="C352" s="3" t="s">
        <v>570</v>
      </c>
      <c r="D352" s="9" t="s">
        <v>696</v>
      </c>
      <c r="E352" s="10">
        <f t="shared" si="75"/>
        <v>24341.18271655028</v>
      </c>
      <c r="F352" s="11">
        <f t="shared" si="76"/>
        <v>1.3634329610767438E-4</v>
      </c>
      <c r="G352" s="10">
        <f t="shared" si="83"/>
        <v>6979.0990854628026</v>
      </c>
      <c r="H352" s="11">
        <f t="shared" si="77"/>
        <v>3.909232284457014E-5</v>
      </c>
      <c r="I352" s="11">
        <v>1.6225917395532805E-4</v>
      </c>
      <c r="J352" s="12">
        <f t="shared" si="84"/>
        <v>-2.5915877847653671E-5</v>
      </c>
      <c r="K352" s="39">
        <f t="shared" si="85"/>
        <v>8.7999999999999995E-2</v>
      </c>
      <c r="L352" s="39">
        <f t="shared" si="86"/>
        <v>3.7000000000000002E-3</v>
      </c>
      <c r="M352" s="39">
        <f t="shared" si="87"/>
        <v>9.169999999999999E-2</v>
      </c>
      <c r="N352" s="10">
        <f t="shared" si="88"/>
        <v>920.84592090872877</v>
      </c>
      <c r="O352" s="13">
        <f t="shared" si="78"/>
        <v>5.1579731981814099E-6</v>
      </c>
      <c r="P352" s="41">
        <f t="shared" si="89"/>
        <v>6058.2531645540739</v>
      </c>
      <c r="Q352" s="42">
        <f t="shared" si="79"/>
        <v>3.393434964638873E-5</v>
      </c>
      <c r="R352" s="10">
        <v>275330.32</v>
      </c>
      <c r="S352" s="10">
        <v>0</v>
      </c>
      <c r="T352" s="10">
        <v>0</v>
      </c>
      <c r="U352" s="10"/>
      <c r="V352" s="10">
        <v>24229.119999999999</v>
      </c>
      <c r="W352" s="10">
        <v>1018.73</v>
      </c>
      <c r="X352" s="10">
        <f t="shared" si="80"/>
        <v>24341.18271655028</v>
      </c>
      <c r="Y352" s="10">
        <f t="shared" si="81"/>
        <v>920.84592090872877</v>
      </c>
      <c r="Z352" s="10">
        <f t="shared" si="82"/>
        <v>6058.2531645540739</v>
      </c>
      <c r="AA352" s="10"/>
      <c r="AB352" s="10"/>
      <c r="AC352" s="10"/>
      <c r="AD352" s="10"/>
      <c r="AE352" s="10"/>
      <c r="AF352" s="10"/>
      <c r="AG352" s="10"/>
      <c r="AH352" s="10"/>
      <c r="AI352" s="10"/>
    </row>
    <row r="353" spans="1:35" x14ac:dyDescent="0.4">
      <c r="A353" s="3">
        <v>6906</v>
      </c>
      <c r="B353" s="3" t="s">
        <v>697</v>
      </c>
      <c r="C353" s="3" t="s">
        <v>570</v>
      </c>
      <c r="D353" s="9" t="s">
        <v>698</v>
      </c>
      <c r="E353" s="10">
        <f t="shared" si="75"/>
        <v>51875.445838935739</v>
      </c>
      <c r="F353" s="11">
        <f t="shared" si="76"/>
        <v>2.9057212852383671E-4</v>
      </c>
      <c r="G353" s="10">
        <f t="shared" si="83"/>
        <v>14972.364416669943</v>
      </c>
      <c r="H353" s="11">
        <f t="shared" si="77"/>
        <v>8.3865337969220478E-5</v>
      </c>
      <c r="I353" s="11">
        <v>2.6749528620364859E-4</v>
      </c>
      <c r="J353" s="12">
        <f t="shared" si="84"/>
        <v>2.3076842320188121E-5</v>
      </c>
      <c r="K353" s="39">
        <f t="shared" si="85"/>
        <v>8.7999999999999995E-2</v>
      </c>
      <c r="L353" s="39">
        <f t="shared" si="86"/>
        <v>3.7000000000000002E-3</v>
      </c>
      <c r="M353" s="39">
        <f t="shared" si="87"/>
        <v>9.169999999999999E-2</v>
      </c>
      <c r="N353" s="10">
        <f t="shared" si="88"/>
        <v>2061.1354276733878</v>
      </c>
      <c r="O353" s="13">
        <f t="shared" si="78"/>
        <v>1.1545125033806009E-5</v>
      </c>
      <c r="P353" s="41">
        <f t="shared" si="89"/>
        <v>12911.228988996556</v>
      </c>
      <c r="Q353" s="42">
        <f t="shared" si="79"/>
        <v>7.2320212935414471E-5</v>
      </c>
      <c r="R353" s="10">
        <v>586779.36</v>
      </c>
      <c r="S353" s="10">
        <v>29490.99</v>
      </c>
      <c r="T353" s="10">
        <v>0</v>
      </c>
      <c r="U353" s="10"/>
      <c r="V353" s="10">
        <v>51636.62</v>
      </c>
      <c r="W353" s="10">
        <v>2280.23</v>
      </c>
      <c r="X353" s="10">
        <f t="shared" si="80"/>
        <v>51875.445838935739</v>
      </c>
      <c r="Y353" s="10">
        <f t="shared" si="81"/>
        <v>2061.1354276733878</v>
      </c>
      <c r="Z353" s="10">
        <f t="shared" si="82"/>
        <v>12911.228988996556</v>
      </c>
      <c r="AA353" s="10"/>
      <c r="AB353" s="10"/>
      <c r="AC353" s="10"/>
      <c r="AD353" s="10"/>
      <c r="AE353" s="10"/>
      <c r="AF353" s="10"/>
      <c r="AG353" s="10"/>
      <c r="AH353" s="10"/>
      <c r="AI353" s="10"/>
    </row>
    <row r="354" spans="1:35" x14ac:dyDescent="0.4">
      <c r="A354" s="3">
        <v>6992</v>
      </c>
      <c r="B354" s="3" t="s">
        <v>699</v>
      </c>
      <c r="C354" s="3" t="s">
        <v>570</v>
      </c>
      <c r="D354" s="9" t="s">
        <v>700</v>
      </c>
      <c r="E354" s="10">
        <f t="shared" si="75"/>
        <v>77915.077931116713</v>
      </c>
      <c r="F354" s="11">
        <f t="shared" si="76"/>
        <v>4.3642902094448145E-4</v>
      </c>
      <c r="G354" s="10">
        <f t="shared" si="83"/>
        <v>22339.758761902165</v>
      </c>
      <c r="H354" s="11">
        <f t="shared" si="77"/>
        <v>1.2513263547284659E-4</v>
      </c>
      <c r="I354" s="11">
        <v>4.3748717516745467E-4</v>
      </c>
      <c r="J354" s="12">
        <f t="shared" si="84"/>
        <v>-1.058154222973221E-6</v>
      </c>
      <c r="K354" s="39">
        <f t="shared" si="85"/>
        <v>8.7999999999999995E-2</v>
      </c>
      <c r="L354" s="39">
        <f t="shared" si="86"/>
        <v>3.7000000000000002E-3</v>
      </c>
      <c r="M354" s="39">
        <f t="shared" si="87"/>
        <v>9.169999999999999E-2</v>
      </c>
      <c r="N354" s="10">
        <f t="shared" si="88"/>
        <v>2947.5512040615731</v>
      </c>
      <c r="O354" s="13">
        <f t="shared" si="78"/>
        <v>1.6510243207477757E-5</v>
      </c>
      <c r="P354" s="41">
        <f t="shared" si="89"/>
        <v>19392.207557840593</v>
      </c>
      <c r="Q354" s="42">
        <f t="shared" si="79"/>
        <v>1.0862239226536885E-4</v>
      </c>
      <c r="R354" s="10">
        <v>881321.46</v>
      </c>
      <c r="S354" s="10">
        <v>0</v>
      </c>
      <c r="T354" s="10">
        <v>0</v>
      </c>
      <c r="U354" s="10"/>
      <c r="V354" s="10">
        <v>77556.37</v>
      </c>
      <c r="W354" s="10">
        <v>3260.87</v>
      </c>
      <c r="X354" s="10">
        <f t="shared" si="80"/>
        <v>77915.077931116713</v>
      </c>
      <c r="Y354" s="10">
        <f t="shared" si="81"/>
        <v>2947.5512040615731</v>
      </c>
      <c r="Z354" s="10">
        <f t="shared" si="82"/>
        <v>19392.207557840593</v>
      </c>
      <c r="AA354" s="10"/>
      <c r="AB354" s="10"/>
      <c r="AC354" s="10"/>
      <c r="AD354" s="10"/>
      <c r="AE354" s="10"/>
      <c r="AF354" s="10"/>
      <c r="AG354" s="10"/>
      <c r="AH354" s="10"/>
      <c r="AI354" s="10"/>
    </row>
    <row r="355" spans="1:35" x14ac:dyDescent="0.4">
      <c r="A355" s="3">
        <v>6881</v>
      </c>
      <c r="B355" s="3" t="s">
        <v>701</v>
      </c>
      <c r="C355" s="3" t="s">
        <v>570</v>
      </c>
      <c r="D355" s="9" t="s">
        <v>702</v>
      </c>
      <c r="E355" s="10">
        <f t="shared" si="75"/>
        <v>16797.643529247569</v>
      </c>
      <c r="F355" s="11">
        <f t="shared" si="76"/>
        <v>9.4089351051218924E-5</v>
      </c>
      <c r="G355" s="10">
        <f t="shared" si="83"/>
        <v>4896.6682918969582</v>
      </c>
      <c r="H355" s="11">
        <f t="shared" si="77"/>
        <v>2.7427915177236948E-5</v>
      </c>
      <c r="I355" s="11">
        <v>1.1393147406231741E-4</v>
      </c>
      <c r="J355" s="12">
        <f t="shared" si="84"/>
        <v>-1.984212301109849E-5</v>
      </c>
      <c r="K355" s="39">
        <f t="shared" si="85"/>
        <v>8.7999999999999995E-2</v>
      </c>
      <c r="L355" s="39">
        <f t="shared" si="86"/>
        <v>3.7000000000000002E-3</v>
      </c>
      <c r="M355" s="39">
        <f t="shared" si="87"/>
        <v>9.169999999999999E-2</v>
      </c>
      <c r="N355" s="10">
        <f t="shared" si="88"/>
        <v>715.9192193006304</v>
      </c>
      <c r="O355" s="13">
        <f t="shared" si="78"/>
        <v>4.0101085983760564E-6</v>
      </c>
      <c r="P355" s="41">
        <f t="shared" si="89"/>
        <v>4180.749072596328</v>
      </c>
      <c r="Q355" s="42">
        <f t="shared" si="79"/>
        <v>2.3417806578860894E-5</v>
      </c>
      <c r="R355" s="10">
        <v>190003.28</v>
      </c>
      <c r="S355" s="10">
        <v>24058.65</v>
      </c>
      <c r="T355" s="10">
        <v>0</v>
      </c>
      <c r="U355" s="10"/>
      <c r="V355" s="10">
        <v>16720.310000000001</v>
      </c>
      <c r="W355" s="10">
        <v>792.02</v>
      </c>
      <c r="X355" s="10">
        <f t="shared" si="80"/>
        <v>16797.643529247569</v>
      </c>
      <c r="Y355" s="10">
        <f t="shared" si="81"/>
        <v>715.9192193006304</v>
      </c>
      <c r="Z355" s="10">
        <f t="shared" si="82"/>
        <v>4180.749072596328</v>
      </c>
      <c r="AA355" s="10"/>
      <c r="AB355" s="10"/>
      <c r="AC355" s="10"/>
      <c r="AD355" s="10"/>
      <c r="AE355" s="10"/>
      <c r="AF355" s="10"/>
      <c r="AG355" s="10"/>
      <c r="AH355" s="10"/>
      <c r="AI355" s="10"/>
    </row>
    <row r="356" spans="1:35" x14ac:dyDescent="0.4">
      <c r="A356" s="3">
        <v>6904</v>
      </c>
      <c r="B356" s="3" t="s">
        <v>703</v>
      </c>
      <c r="C356" s="3" t="s">
        <v>570</v>
      </c>
      <c r="D356" s="9" t="s">
        <v>704</v>
      </c>
      <c r="E356" s="10">
        <f t="shared" si="75"/>
        <v>12127.603449162421</v>
      </c>
      <c r="F356" s="11">
        <f t="shared" si="76"/>
        <v>6.7930858060620463E-5</v>
      </c>
      <c r="G356" s="10">
        <f t="shared" si="83"/>
        <v>3477.2006781303553</v>
      </c>
      <c r="H356" s="11">
        <f t="shared" si="77"/>
        <v>1.9476991204777552E-5</v>
      </c>
      <c r="I356" s="11">
        <v>7.8116563638700961E-5</v>
      </c>
      <c r="J356" s="12">
        <f t="shared" si="84"/>
        <v>-1.0185705578080498E-5</v>
      </c>
      <c r="K356" s="39">
        <f t="shared" si="85"/>
        <v>8.7999999999999995E-2</v>
      </c>
      <c r="L356" s="39">
        <f t="shared" si="86"/>
        <v>3.7000000000000002E-3</v>
      </c>
      <c r="M356" s="39">
        <f t="shared" si="87"/>
        <v>9.169999999999999E-2</v>
      </c>
      <c r="N356" s="10">
        <f t="shared" si="88"/>
        <v>458.77331451711069</v>
      </c>
      <c r="O356" s="13">
        <f t="shared" si="78"/>
        <v>2.5697463675409507E-6</v>
      </c>
      <c r="P356" s="41">
        <f t="shared" si="89"/>
        <v>3018.4273636132448</v>
      </c>
      <c r="Q356" s="42">
        <f t="shared" si="79"/>
        <v>1.6907244837236605E-5</v>
      </c>
      <c r="R356" s="10">
        <v>137178.54999999999</v>
      </c>
      <c r="S356" s="10">
        <v>0</v>
      </c>
      <c r="T356" s="10">
        <v>0</v>
      </c>
      <c r="U356" s="10"/>
      <c r="V356" s="10">
        <v>12071.77</v>
      </c>
      <c r="W356" s="10">
        <v>507.54</v>
      </c>
      <c r="X356" s="10">
        <f t="shared" si="80"/>
        <v>12127.603449162421</v>
      </c>
      <c r="Y356" s="10">
        <f t="shared" si="81"/>
        <v>458.77331451711069</v>
      </c>
      <c r="Z356" s="10">
        <f t="shared" si="82"/>
        <v>3018.4273636132448</v>
      </c>
      <c r="AA356" s="10"/>
      <c r="AB356" s="10"/>
      <c r="AC356" s="10"/>
      <c r="AD356" s="10"/>
      <c r="AE356" s="10"/>
      <c r="AF356" s="10"/>
      <c r="AG356" s="10"/>
      <c r="AH356" s="10"/>
      <c r="AI356" s="10"/>
    </row>
    <row r="357" spans="1:35" x14ac:dyDescent="0.4">
      <c r="A357" s="3">
        <v>6905</v>
      </c>
      <c r="B357" s="3" t="s">
        <v>705</v>
      </c>
      <c r="C357" s="3" t="s">
        <v>570</v>
      </c>
      <c r="D357" s="9" t="s">
        <v>706</v>
      </c>
      <c r="E357" s="10">
        <f t="shared" si="75"/>
        <v>55676.967405673626</v>
      </c>
      <c r="F357" s="11">
        <f t="shared" si="76"/>
        <v>3.1186575203708688E-4</v>
      </c>
      <c r="G357" s="10">
        <f t="shared" si="83"/>
        <v>16208.361933524186</v>
      </c>
      <c r="H357" s="11">
        <f t="shared" si="77"/>
        <v>9.0788583129129102E-5</v>
      </c>
      <c r="I357" s="11">
        <v>3.6744487607032222E-4</v>
      </c>
      <c r="J357" s="12">
        <f t="shared" si="84"/>
        <v>-5.5579124033235333E-5</v>
      </c>
      <c r="K357" s="39">
        <f t="shared" si="85"/>
        <v>8.7999999999999995E-2</v>
      </c>
      <c r="L357" s="39">
        <f t="shared" si="86"/>
        <v>3.7000000000000002E-3</v>
      </c>
      <c r="M357" s="39">
        <f t="shared" si="87"/>
        <v>9.169999999999999E-2</v>
      </c>
      <c r="N357" s="10">
        <f t="shared" si="88"/>
        <v>2350.9759590599024</v>
      </c>
      <c r="O357" s="13">
        <f t="shared" si="78"/>
        <v>1.3168621059246381E-5</v>
      </c>
      <c r="P357" s="41">
        <f t="shared" si="89"/>
        <v>13857.385974464283</v>
      </c>
      <c r="Q357" s="42">
        <f t="shared" si="79"/>
        <v>7.7619962069882734E-5</v>
      </c>
      <c r="R357" s="10">
        <v>629778.11</v>
      </c>
      <c r="S357" s="10">
        <v>73163.11</v>
      </c>
      <c r="T357" s="10">
        <v>0</v>
      </c>
      <c r="U357" s="10"/>
      <c r="V357" s="10">
        <v>55420.639999999992</v>
      </c>
      <c r="W357" s="10">
        <v>2600.88</v>
      </c>
      <c r="X357" s="10">
        <f t="shared" si="80"/>
        <v>55676.967405673626</v>
      </c>
      <c r="Y357" s="10">
        <f t="shared" si="81"/>
        <v>2350.9759590599024</v>
      </c>
      <c r="Z357" s="10">
        <f t="shared" si="82"/>
        <v>13857.385974464283</v>
      </c>
      <c r="AA357" s="10"/>
      <c r="AB357" s="10"/>
      <c r="AC357" s="10"/>
      <c r="AD357" s="10"/>
      <c r="AE357" s="10"/>
      <c r="AF357" s="10"/>
      <c r="AG357" s="10"/>
      <c r="AH357" s="10"/>
      <c r="AI357" s="10"/>
    </row>
    <row r="358" spans="1:35" x14ac:dyDescent="0.4">
      <c r="A358" s="3">
        <v>6907</v>
      </c>
      <c r="B358" s="3" t="s">
        <v>707</v>
      </c>
      <c r="C358" s="3" t="s">
        <v>570</v>
      </c>
      <c r="D358" s="9" t="s">
        <v>708</v>
      </c>
      <c r="E358" s="10">
        <f t="shared" si="75"/>
        <v>12834.528011100903</v>
      </c>
      <c r="F358" s="11">
        <f t="shared" si="76"/>
        <v>7.1890584504341376E-5</v>
      </c>
      <c r="G358" s="10">
        <f t="shared" si="83"/>
        <v>3963.2979556078481</v>
      </c>
      <c r="H358" s="11">
        <f t="shared" si="77"/>
        <v>2.2199788441543914E-5</v>
      </c>
      <c r="I358" s="11">
        <v>7.5059347531850304E-5</v>
      </c>
      <c r="J358" s="12">
        <f t="shared" si="84"/>
        <v>-3.1687630275089278E-6</v>
      </c>
      <c r="K358" s="39">
        <f t="shared" si="85"/>
        <v>8.7999999999999995E-2</v>
      </c>
      <c r="L358" s="39">
        <f t="shared" si="86"/>
        <v>3.7000000000000002E-3</v>
      </c>
      <c r="M358" s="39">
        <f t="shared" si="87"/>
        <v>9.169999999999999E-2</v>
      </c>
      <c r="N358" s="10">
        <f t="shared" si="88"/>
        <v>768.92482903244149</v>
      </c>
      <c r="O358" s="13">
        <f t="shared" si="78"/>
        <v>4.3070111617062397E-6</v>
      </c>
      <c r="P358" s="41">
        <f t="shared" si="89"/>
        <v>3194.3731265754063</v>
      </c>
      <c r="Q358" s="42">
        <f t="shared" si="79"/>
        <v>1.7892777279837673E-5</v>
      </c>
      <c r="R358" s="10">
        <v>145175.17000000001</v>
      </c>
      <c r="S358" s="10">
        <v>84725.119999999995</v>
      </c>
      <c r="T358" s="10">
        <v>0</v>
      </c>
      <c r="U358" s="10"/>
      <c r="V358" s="10">
        <v>12775.44</v>
      </c>
      <c r="W358" s="10">
        <v>850.66</v>
      </c>
      <c r="X358" s="10">
        <f t="shared" si="80"/>
        <v>12834.528011100903</v>
      </c>
      <c r="Y358" s="10">
        <f t="shared" si="81"/>
        <v>768.92482903244149</v>
      </c>
      <c r="Z358" s="10">
        <f t="shared" si="82"/>
        <v>3194.3731265754063</v>
      </c>
      <c r="AA358" s="10"/>
      <c r="AB358" s="10"/>
      <c r="AC358" s="10"/>
      <c r="AD358" s="10"/>
      <c r="AE358" s="10"/>
      <c r="AF358" s="10"/>
      <c r="AG358" s="10"/>
      <c r="AH358" s="10"/>
      <c r="AI358" s="10"/>
    </row>
    <row r="359" spans="1:35" x14ac:dyDescent="0.4">
      <c r="A359" s="3">
        <v>6908</v>
      </c>
      <c r="B359" s="3" t="s">
        <v>709</v>
      </c>
      <c r="C359" s="3" t="s">
        <v>570</v>
      </c>
      <c r="D359" s="9" t="s">
        <v>710</v>
      </c>
      <c r="E359" s="10">
        <f t="shared" si="75"/>
        <v>104634.09781055099</v>
      </c>
      <c r="F359" s="11">
        <f t="shared" si="76"/>
        <v>5.8609139690830804E-4</v>
      </c>
      <c r="G359" s="10">
        <f t="shared" si="83"/>
        <v>30983.686483684411</v>
      </c>
      <c r="H359" s="11">
        <f t="shared" si="77"/>
        <v>1.7355023336150494E-4</v>
      </c>
      <c r="I359" s="11">
        <v>6.1752047649280255E-4</v>
      </c>
      <c r="J359" s="12">
        <f t="shared" si="84"/>
        <v>-3.1429079584494512E-5</v>
      </c>
      <c r="K359" s="39">
        <f t="shared" si="85"/>
        <v>8.7999999999999995E-2</v>
      </c>
      <c r="L359" s="39">
        <f t="shared" si="86"/>
        <v>3.7000000000000002E-3</v>
      </c>
      <c r="M359" s="39">
        <f t="shared" si="87"/>
        <v>9.169999999999999E-2</v>
      </c>
      <c r="N359" s="10">
        <f t="shared" si="88"/>
        <v>4941.4081949624733</v>
      </c>
      <c r="O359" s="13">
        <f t="shared" si="78"/>
        <v>2.7678518688271053E-5</v>
      </c>
      <c r="P359" s="41">
        <f t="shared" si="89"/>
        <v>26042.278288721936</v>
      </c>
      <c r="Q359" s="42">
        <f t="shared" si="79"/>
        <v>1.458717146732339E-4</v>
      </c>
      <c r="R359" s="10">
        <v>1179336.42</v>
      </c>
      <c r="S359" s="10">
        <v>293899.90000000002</v>
      </c>
      <c r="T359" s="10">
        <v>0</v>
      </c>
      <c r="U359" s="10"/>
      <c r="V359" s="10">
        <v>104152.38</v>
      </c>
      <c r="W359" s="10">
        <v>5466.67</v>
      </c>
      <c r="X359" s="10">
        <f t="shared" si="80"/>
        <v>104634.09781055099</v>
      </c>
      <c r="Y359" s="10">
        <f t="shared" si="81"/>
        <v>4941.4081949624733</v>
      </c>
      <c r="Z359" s="10">
        <f t="shared" si="82"/>
        <v>26042.278288721936</v>
      </c>
      <c r="AA359" s="10"/>
      <c r="AB359" s="10"/>
      <c r="AC359" s="10"/>
      <c r="AD359" s="10"/>
      <c r="AE359" s="10"/>
      <c r="AF359" s="10"/>
      <c r="AG359" s="10"/>
      <c r="AH359" s="10"/>
      <c r="AI359" s="10"/>
    </row>
    <row r="360" spans="1:35" x14ac:dyDescent="0.4">
      <c r="A360" s="3">
        <v>6909</v>
      </c>
      <c r="B360" s="3" t="s">
        <v>711</v>
      </c>
      <c r="C360" s="3" t="s">
        <v>570</v>
      </c>
      <c r="D360" s="9" t="s">
        <v>712</v>
      </c>
      <c r="E360" s="10">
        <f t="shared" si="75"/>
        <v>30768.784314640339</v>
      </c>
      <c r="F360" s="11">
        <f t="shared" si="76"/>
        <v>1.7234649275410074E-4</v>
      </c>
      <c r="G360" s="10">
        <f t="shared" si="83"/>
        <v>9166.1505940231309</v>
      </c>
      <c r="H360" s="11">
        <f t="shared" si="77"/>
        <v>5.1342746947078067E-5</v>
      </c>
      <c r="I360" s="11">
        <v>1.9402118182599689E-4</v>
      </c>
      <c r="J360" s="12">
        <f t="shared" si="84"/>
        <v>-2.1674689071896151E-5</v>
      </c>
      <c r="K360" s="39">
        <f t="shared" si="85"/>
        <v>8.7999999999999995E-2</v>
      </c>
      <c r="L360" s="39">
        <f t="shared" si="86"/>
        <v>3.7000000000000002E-3</v>
      </c>
      <c r="M360" s="39">
        <f t="shared" si="87"/>
        <v>9.169999999999999E-2</v>
      </c>
      <c r="N360" s="10">
        <f t="shared" si="88"/>
        <v>1508.1379528826758</v>
      </c>
      <c r="O360" s="13">
        <f t="shared" si="78"/>
        <v>8.4475968927054001E-6</v>
      </c>
      <c r="P360" s="41">
        <f t="shared" si="89"/>
        <v>7658.0126411404553</v>
      </c>
      <c r="Q360" s="42">
        <f t="shared" si="79"/>
        <v>4.2895150054372663E-5</v>
      </c>
      <c r="R360" s="10">
        <v>348035.43</v>
      </c>
      <c r="S360" s="10">
        <v>102884.66</v>
      </c>
      <c r="T360" s="10">
        <v>0</v>
      </c>
      <c r="U360" s="10"/>
      <c r="V360" s="10">
        <v>30627.13</v>
      </c>
      <c r="W360" s="10">
        <v>1668.45</v>
      </c>
      <c r="X360" s="10">
        <f t="shared" si="80"/>
        <v>30768.784314640339</v>
      </c>
      <c r="Y360" s="10">
        <f t="shared" si="81"/>
        <v>1508.1379528826758</v>
      </c>
      <c r="Z360" s="10">
        <f t="shared" si="82"/>
        <v>7658.0126411404553</v>
      </c>
      <c r="AA360" s="10"/>
      <c r="AB360" s="10"/>
      <c r="AC360" s="10"/>
      <c r="AD360" s="10"/>
      <c r="AE360" s="10"/>
      <c r="AF360" s="10"/>
      <c r="AG360" s="10"/>
      <c r="AH360" s="10"/>
      <c r="AI360" s="10"/>
    </row>
    <row r="361" spans="1:35" x14ac:dyDescent="0.4">
      <c r="A361" s="3">
        <v>6973</v>
      </c>
      <c r="B361" s="3" t="s">
        <v>713</v>
      </c>
      <c r="C361" s="3" t="s">
        <v>570</v>
      </c>
      <c r="D361" s="9" t="s">
        <v>714</v>
      </c>
      <c r="E361" s="10">
        <f t="shared" si="75"/>
        <v>14784.505379359596</v>
      </c>
      <c r="F361" s="11">
        <f t="shared" si="76"/>
        <v>8.28130751992158E-5</v>
      </c>
      <c r="G361" s="10">
        <f t="shared" si="83"/>
        <v>4315.3254851430866</v>
      </c>
      <c r="H361" s="11">
        <f t="shared" si="77"/>
        <v>2.4171615129523286E-5</v>
      </c>
      <c r="I361" s="11">
        <v>7.8100433578237239E-5</v>
      </c>
      <c r="J361" s="12">
        <f t="shared" si="84"/>
        <v>4.7126416209785613E-6</v>
      </c>
      <c r="K361" s="39">
        <f t="shared" si="85"/>
        <v>8.7999999999999995E-2</v>
      </c>
      <c r="L361" s="39">
        <f t="shared" si="86"/>
        <v>3.7000000000000002E-3</v>
      </c>
      <c r="M361" s="39">
        <f t="shared" si="87"/>
        <v>9.169999999999999E-2</v>
      </c>
      <c r="N361" s="10">
        <f t="shared" si="88"/>
        <v>635.62439814652453</v>
      </c>
      <c r="O361" s="13">
        <f t="shared" si="78"/>
        <v>3.5603498210803506E-6</v>
      </c>
      <c r="P361" s="41">
        <f t="shared" si="89"/>
        <v>3679.7010869965625</v>
      </c>
      <c r="Q361" s="42">
        <f t="shared" si="79"/>
        <v>2.0611265308442939E-5</v>
      </c>
      <c r="R361" s="10">
        <v>167232.06</v>
      </c>
      <c r="S361" s="10">
        <v>22809.73</v>
      </c>
      <c r="T361" s="10">
        <v>0</v>
      </c>
      <c r="U361" s="10"/>
      <c r="V361" s="10">
        <v>14716.44</v>
      </c>
      <c r="W361" s="10">
        <v>703.19</v>
      </c>
      <c r="X361" s="10">
        <f t="shared" si="80"/>
        <v>14784.505379359596</v>
      </c>
      <c r="Y361" s="10">
        <f t="shared" si="81"/>
        <v>635.62439814652453</v>
      </c>
      <c r="Z361" s="10">
        <f t="shared" si="82"/>
        <v>3679.7010869965625</v>
      </c>
      <c r="AA361" s="10"/>
      <c r="AB361" s="10"/>
      <c r="AC361" s="10"/>
      <c r="AD361" s="10"/>
      <c r="AE361" s="10"/>
      <c r="AF361" s="10"/>
      <c r="AG361" s="10"/>
      <c r="AH361" s="10"/>
      <c r="AI361" s="10"/>
    </row>
    <row r="362" spans="1:35" x14ac:dyDescent="0.4">
      <c r="A362" s="3">
        <v>6882</v>
      </c>
      <c r="B362" s="3" t="s">
        <v>715</v>
      </c>
      <c r="C362" s="3" t="s">
        <v>570</v>
      </c>
      <c r="D362" s="9" t="s">
        <v>716</v>
      </c>
      <c r="E362" s="10">
        <f t="shared" si="75"/>
        <v>39904.905481866845</v>
      </c>
      <c r="F362" s="11">
        <f t="shared" si="76"/>
        <v>2.2352103460295683E-4</v>
      </c>
      <c r="G362" s="10">
        <f t="shared" si="83"/>
        <v>11468.314376237218</v>
      </c>
      <c r="H362" s="11">
        <f t="shared" si="77"/>
        <v>6.42379542959535E-5</v>
      </c>
      <c r="I362" s="11">
        <v>1.9825865064700151E-4</v>
      </c>
      <c r="J362" s="12">
        <f t="shared" si="84"/>
        <v>2.5262383955955317E-5</v>
      </c>
      <c r="K362" s="39">
        <f t="shared" si="85"/>
        <v>8.7999999999999995E-2</v>
      </c>
      <c r="L362" s="39">
        <f t="shared" si="86"/>
        <v>3.7000000000000002E-3</v>
      </c>
      <c r="M362" s="39">
        <f t="shared" si="87"/>
        <v>9.169999999999999E-2</v>
      </c>
      <c r="N362" s="10">
        <f t="shared" si="88"/>
        <v>1536.4214714452335</v>
      </c>
      <c r="O362" s="13">
        <f t="shared" si="78"/>
        <v>8.6060225613036523E-6</v>
      </c>
      <c r="P362" s="41">
        <f t="shared" si="89"/>
        <v>9931.8929047919846</v>
      </c>
      <c r="Q362" s="42">
        <f t="shared" si="79"/>
        <v>5.5631931734649846E-5</v>
      </c>
      <c r="R362" s="10">
        <v>447482.95</v>
      </c>
      <c r="S362" s="10">
        <v>7973.56</v>
      </c>
      <c r="T362" s="10">
        <v>0</v>
      </c>
      <c r="U362" s="10"/>
      <c r="V362" s="10">
        <v>39721.189999999995</v>
      </c>
      <c r="W362" s="10">
        <v>1699.7400000000002</v>
      </c>
      <c r="X362" s="10">
        <f t="shared" si="80"/>
        <v>39904.905481866845</v>
      </c>
      <c r="Y362" s="10">
        <f t="shared" si="81"/>
        <v>1536.4214714452335</v>
      </c>
      <c r="Z362" s="10">
        <f t="shared" si="82"/>
        <v>9931.8929047919846</v>
      </c>
      <c r="AA362" s="10"/>
      <c r="AB362" s="10"/>
      <c r="AC362" s="10"/>
      <c r="AD362" s="10"/>
      <c r="AE362" s="10"/>
      <c r="AF362" s="10"/>
      <c r="AG362" s="10"/>
      <c r="AH362" s="10"/>
      <c r="AI362" s="10"/>
    </row>
    <row r="363" spans="1:35" x14ac:dyDescent="0.4">
      <c r="A363" s="3">
        <v>6911</v>
      </c>
      <c r="B363" s="3" t="s">
        <v>717</v>
      </c>
      <c r="C363" s="3" t="s">
        <v>570</v>
      </c>
      <c r="D363" s="9" t="s">
        <v>718</v>
      </c>
      <c r="E363" s="10">
        <f t="shared" si="75"/>
        <v>42204.763642522994</v>
      </c>
      <c r="F363" s="11">
        <f t="shared" si="76"/>
        <v>2.3640332737629802E-4</v>
      </c>
      <c r="G363" s="10">
        <f t="shared" si="83"/>
        <v>12100.906524404289</v>
      </c>
      <c r="H363" s="11">
        <f t="shared" si="77"/>
        <v>6.7781319446993957E-5</v>
      </c>
      <c r="I363" s="11">
        <v>2.153809196999168E-4</v>
      </c>
      <c r="J363" s="12">
        <f t="shared" si="84"/>
        <v>2.1022407676381222E-5</v>
      </c>
      <c r="K363" s="39">
        <f t="shared" si="85"/>
        <v>8.7999999999999995E-2</v>
      </c>
      <c r="L363" s="39">
        <f t="shared" si="86"/>
        <v>3.7000000000000002E-3</v>
      </c>
      <c r="M363" s="39">
        <f t="shared" si="87"/>
        <v>9.169999999999999E-2</v>
      </c>
      <c r="N363" s="10">
        <f t="shared" si="88"/>
        <v>1596.6041708985754</v>
      </c>
      <c r="O363" s="13">
        <f t="shared" si="78"/>
        <v>8.9431264608009855E-6</v>
      </c>
      <c r="P363" s="41">
        <f t="shared" si="89"/>
        <v>10504.302353505713</v>
      </c>
      <c r="Q363" s="42">
        <f t="shared" si="79"/>
        <v>5.8838192986192973E-5</v>
      </c>
      <c r="R363" s="10">
        <v>475499.72</v>
      </c>
      <c r="S363" s="10">
        <v>0</v>
      </c>
      <c r="T363" s="10">
        <v>0</v>
      </c>
      <c r="U363" s="10"/>
      <c r="V363" s="10">
        <v>42010.46</v>
      </c>
      <c r="W363" s="10">
        <v>1766.32</v>
      </c>
      <c r="X363" s="10">
        <f t="shared" si="80"/>
        <v>42204.763642522994</v>
      </c>
      <c r="Y363" s="10">
        <f t="shared" si="81"/>
        <v>1596.6041708985754</v>
      </c>
      <c r="Z363" s="10">
        <f t="shared" si="82"/>
        <v>10504.302353505713</v>
      </c>
      <c r="AA363" s="10"/>
      <c r="AB363" s="10"/>
      <c r="AC363" s="10"/>
      <c r="AD363" s="10"/>
      <c r="AE363" s="10"/>
      <c r="AF363" s="10"/>
      <c r="AG363" s="10"/>
      <c r="AH363" s="10"/>
      <c r="AI363" s="10"/>
    </row>
    <row r="364" spans="1:35" x14ac:dyDescent="0.4">
      <c r="A364" s="3">
        <v>6365</v>
      </c>
      <c r="B364" s="3" t="s">
        <v>719</v>
      </c>
      <c r="C364" s="3" t="s">
        <v>570</v>
      </c>
      <c r="D364" s="9" t="s">
        <v>720</v>
      </c>
      <c r="E364" s="10">
        <f t="shared" si="75"/>
        <v>2257.7543216537142</v>
      </c>
      <c r="F364" s="11">
        <f t="shared" si="76"/>
        <v>1.2646454759419373E-5</v>
      </c>
      <c r="G364" s="10">
        <f t="shared" si="83"/>
        <v>829.69717826789122</v>
      </c>
      <c r="H364" s="11">
        <f t="shared" si="77"/>
        <v>4.6474178914636273E-6</v>
      </c>
      <c r="I364" s="11">
        <v>1.4517654047849646E-5</v>
      </c>
      <c r="J364" s="12">
        <f t="shared" si="84"/>
        <v>-1.8711992884302723E-6</v>
      </c>
      <c r="K364" s="39">
        <f t="shared" si="85"/>
        <v>8.7999999999999995E-2</v>
      </c>
      <c r="L364" s="39">
        <f t="shared" si="86"/>
        <v>3.7000000000000002E-3</v>
      </c>
      <c r="M364" s="39">
        <f t="shared" si="87"/>
        <v>9.169999999999999E-2</v>
      </c>
      <c r="N364" s="10">
        <f t="shared" si="88"/>
        <v>267.76691287268727</v>
      </c>
      <c r="O364" s="13">
        <f t="shared" si="78"/>
        <v>1.4998541325937973E-6</v>
      </c>
      <c r="P364" s="41">
        <f t="shared" si="89"/>
        <v>561.93026539520395</v>
      </c>
      <c r="Q364" s="42">
        <f t="shared" si="79"/>
        <v>3.1475637588698302E-6</v>
      </c>
      <c r="R364" s="10">
        <v>25538.34</v>
      </c>
      <c r="S364" s="10">
        <v>54503.75</v>
      </c>
      <c r="T364" s="10">
        <v>0</v>
      </c>
      <c r="U364" s="10"/>
      <c r="V364" s="10">
        <v>2247.36</v>
      </c>
      <c r="W364" s="10">
        <v>296.23</v>
      </c>
      <c r="X364" s="10">
        <f t="shared" si="80"/>
        <v>2257.7543216537142</v>
      </c>
      <c r="Y364" s="10">
        <f t="shared" si="81"/>
        <v>267.76691287268727</v>
      </c>
      <c r="Z364" s="10">
        <f t="shared" si="82"/>
        <v>561.93026539520395</v>
      </c>
      <c r="AA364" s="10"/>
      <c r="AB364" s="10"/>
      <c r="AC364" s="10"/>
      <c r="AD364" s="10"/>
      <c r="AE364" s="10"/>
      <c r="AF364" s="10"/>
      <c r="AG364" s="10"/>
      <c r="AH364" s="10"/>
      <c r="AI364" s="10"/>
    </row>
    <row r="365" spans="1:35" x14ac:dyDescent="0.4">
      <c r="A365" s="3">
        <v>6912</v>
      </c>
      <c r="B365" s="3" t="s">
        <v>721</v>
      </c>
      <c r="C365" s="3" t="s">
        <v>570</v>
      </c>
      <c r="D365" s="9" t="s">
        <v>722</v>
      </c>
      <c r="E365" s="10">
        <f t="shared" si="75"/>
        <v>252501.31363441166</v>
      </c>
      <c r="F365" s="11">
        <f t="shared" si="76"/>
        <v>1.4143462860177916E-3</v>
      </c>
      <c r="G365" s="10">
        <f t="shared" si="83"/>
        <v>72848.610535312488</v>
      </c>
      <c r="H365" s="11">
        <f t="shared" si="77"/>
        <v>4.0805000286594194E-4</v>
      </c>
      <c r="I365" s="11">
        <v>1.5170899310301838E-3</v>
      </c>
      <c r="J365" s="12">
        <f t="shared" si="84"/>
        <v>-1.0274364501239221E-4</v>
      </c>
      <c r="K365" s="39">
        <f t="shared" si="85"/>
        <v>8.7999999999999995E-2</v>
      </c>
      <c r="L365" s="39">
        <f t="shared" si="86"/>
        <v>3.7000000000000002E-3</v>
      </c>
      <c r="M365" s="39">
        <f t="shared" si="87"/>
        <v>9.169999999999999E-2</v>
      </c>
      <c r="N365" s="10">
        <f t="shared" si="88"/>
        <v>10003.805490583249</v>
      </c>
      <c r="O365" s="13">
        <f t="shared" si="78"/>
        <v>5.6034738742533664E-5</v>
      </c>
      <c r="P365" s="41">
        <f t="shared" si="89"/>
        <v>62844.805044729241</v>
      </c>
      <c r="Q365" s="42">
        <f t="shared" si="79"/>
        <v>3.5201526412340832E-4</v>
      </c>
      <c r="R365" s="10">
        <v>2846885.62</v>
      </c>
      <c r="S365" s="10">
        <v>135066.43</v>
      </c>
      <c r="T365" s="10">
        <v>0</v>
      </c>
      <c r="U365" s="10"/>
      <c r="V365" s="10">
        <v>251338.84</v>
      </c>
      <c r="W365" s="10">
        <v>11067.19</v>
      </c>
      <c r="X365" s="10">
        <f t="shared" si="80"/>
        <v>252501.31363441166</v>
      </c>
      <c r="Y365" s="10">
        <f t="shared" si="81"/>
        <v>10003.805490583249</v>
      </c>
      <c r="Z365" s="10">
        <f t="shared" si="82"/>
        <v>62844.805044729241</v>
      </c>
      <c r="AA365" s="10"/>
      <c r="AB365" s="10"/>
      <c r="AC365" s="10"/>
      <c r="AD365" s="10"/>
      <c r="AE365" s="10"/>
      <c r="AF365" s="10"/>
      <c r="AG365" s="10"/>
      <c r="AH365" s="10"/>
      <c r="AI365" s="10"/>
    </row>
    <row r="366" spans="1:35" x14ac:dyDescent="0.4">
      <c r="A366" s="3">
        <v>6913</v>
      </c>
      <c r="B366" s="3" t="s">
        <v>723</v>
      </c>
      <c r="C366" s="3" t="s">
        <v>570</v>
      </c>
      <c r="D366" s="9" t="s">
        <v>724</v>
      </c>
      <c r="E366" s="10">
        <f t="shared" si="75"/>
        <v>28002.31796827506</v>
      </c>
      <c r="F366" s="11">
        <f t="shared" si="76"/>
        <v>1.5685056781788407E-4</v>
      </c>
      <c r="G366" s="10">
        <f t="shared" si="83"/>
        <v>8028.8857169915</v>
      </c>
      <c r="H366" s="11">
        <f t="shared" si="77"/>
        <v>4.4972537097884792E-5</v>
      </c>
      <c r="I366" s="11">
        <v>1.531817275864062E-4</v>
      </c>
      <c r="J366" s="12">
        <f t="shared" si="84"/>
        <v>3.6688402314778658E-6</v>
      </c>
      <c r="K366" s="39">
        <f t="shared" si="85"/>
        <v>8.7999999999999995E-2</v>
      </c>
      <c r="L366" s="39">
        <f t="shared" si="86"/>
        <v>3.7000000000000002E-3</v>
      </c>
      <c r="M366" s="39">
        <f t="shared" si="87"/>
        <v>9.169999999999999E-2</v>
      </c>
      <c r="N366" s="10">
        <f t="shared" si="88"/>
        <v>1059.4161796380367</v>
      </c>
      <c r="O366" s="13">
        <f t="shared" si="78"/>
        <v>5.9341526483607598E-6</v>
      </c>
      <c r="P366" s="41">
        <f t="shared" si="89"/>
        <v>6969.4695373534632</v>
      </c>
      <c r="Q366" s="42">
        <f t="shared" si="79"/>
        <v>3.9038384449524036E-5</v>
      </c>
      <c r="R366" s="10">
        <v>316743.19</v>
      </c>
      <c r="S366" s="10">
        <v>0</v>
      </c>
      <c r="T366" s="10">
        <v>0</v>
      </c>
      <c r="U366" s="10"/>
      <c r="V366" s="10">
        <v>27873.4</v>
      </c>
      <c r="W366" s="10">
        <v>1172.03</v>
      </c>
      <c r="X366" s="10">
        <f t="shared" si="80"/>
        <v>28002.31796827506</v>
      </c>
      <c r="Y366" s="10">
        <f t="shared" si="81"/>
        <v>1059.4161796380367</v>
      </c>
      <c r="Z366" s="10">
        <f t="shared" si="82"/>
        <v>6969.4695373534632</v>
      </c>
      <c r="AA366" s="10"/>
      <c r="AB366" s="10"/>
      <c r="AC366" s="10"/>
      <c r="AD366" s="10"/>
      <c r="AE366" s="10"/>
      <c r="AF366" s="10"/>
      <c r="AG366" s="10"/>
      <c r="AH366" s="10"/>
      <c r="AI366" s="10"/>
    </row>
    <row r="367" spans="1:35" x14ac:dyDescent="0.4">
      <c r="A367" s="3">
        <v>6380</v>
      </c>
      <c r="B367" s="3" t="s">
        <v>725</v>
      </c>
      <c r="C367" s="3" t="s">
        <v>570</v>
      </c>
      <c r="D367" s="9" t="s">
        <v>726</v>
      </c>
      <c r="E367" s="10">
        <f t="shared" si="75"/>
        <v>4321.0935890542478</v>
      </c>
      <c r="F367" s="11">
        <f t="shared" si="76"/>
        <v>2.4203924253886606E-5</v>
      </c>
      <c r="G367" s="10">
        <f t="shared" si="83"/>
        <v>1238.9549302148328</v>
      </c>
      <c r="H367" s="11">
        <f t="shared" si="77"/>
        <v>6.9398106444305266E-6</v>
      </c>
      <c r="I367" s="11">
        <v>3.0047664269710464E-5</v>
      </c>
      <c r="J367" s="12">
        <f t="shared" si="84"/>
        <v>-5.8437400158238586E-6</v>
      </c>
      <c r="K367" s="39">
        <f t="shared" si="85"/>
        <v>8.7999999999999995E-2</v>
      </c>
      <c r="L367" s="39">
        <f t="shared" si="86"/>
        <v>3.7000000000000002E-3</v>
      </c>
      <c r="M367" s="39">
        <f t="shared" si="87"/>
        <v>9.169999999999999E-2</v>
      </c>
      <c r="N367" s="10">
        <f t="shared" si="88"/>
        <v>163.48217217079372</v>
      </c>
      <c r="O367" s="13">
        <f t="shared" si="78"/>
        <v>9.1571960443207705E-7</v>
      </c>
      <c r="P367" s="41">
        <f t="shared" si="89"/>
        <v>1075.472758044039</v>
      </c>
      <c r="Q367" s="42">
        <f t="shared" si="79"/>
        <v>6.0240910399984492E-6</v>
      </c>
      <c r="R367" s="10">
        <v>48877.16</v>
      </c>
      <c r="S367" s="10">
        <v>0</v>
      </c>
      <c r="T367" s="10">
        <v>0</v>
      </c>
      <c r="U367" s="10"/>
      <c r="V367" s="10">
        <v>4301.2</v>
      </c>
      <c r="W367" s="10">
        <v>180.86</v>
      </c>
      <c r="X367" s="10">
        <f t="shared" si="80"/>
        <v>4321.0935890542478</v>
      </c>
      <c r="Y367" s="10">
        <f t="shared" si="81"/>
        <v>163.48217217079372</v>
      </c>
      <c r="Z367" s="10">
        <f t="shared" si="82"/>
        <v>1075.472758044039</v>
      </c>
      <c r="AA367" s="10"/>
      <c r="AB367" s="10"/>
      <c r="AC367" s="10"/>
      <c r="AD367" s="10"/>
      <c r="AE367" s="10"/>
      <c r="AF367" s="10"/>
      <c r="AG367" s="10"/>
      <c r="AH367" s="10"/>
      <c r="AI367" s="10"/>
    </row>
    <row r="368" spans="1:35" x14ac:dyDescent="0.4">
      <c r="A368" s="3">
        <v>6977</v>
      </c>
      <c r="B368" s="3" t="s">
        <v>727</v>
      </c>
      <c r="C368" s="3" t="s">
        <v>570</v>
      </c>
      <c r="D368" s="9" t="s">
        <v>728</v>
      </c>
      <c r="E368" s="10">
        <f t="shared" si="75"/>
        <v>121502.95921493295</v>
      </c>
      <c r="F368" s="11">
        <f t="shared" si="76"/>
        <v>6.8057966365523E-4</v>
      </c>
      <c r="G368" s="10">
        <f t="shared" si="83"/>
        <v>35048.941825099755</v>
      </c>
      <c r="H368" s="11">
        <f t="shared" si="77"/>
        <v>1.9632112001981975E-4</v>
      </c>
      <c r="I368" s="11">
        <v>7.2274195775691072E-4</v>
      </c>
      <c r="J368" s="12">
        <f t="shared" si="84"/>
        <v>-4.216229410168072E-5</v>
      </c>
      <c r="K368" s="39">
        <f t="shared" si="85"/>
        <v>8.7999999999999995E-2</v>
      </c>
      <c r="L368" s="39">
        <f t="shared" si="86"/>
        <v>3.7000000000000002E-3</v>
      </c>
      <c r="M368" s="39">
        <f t="shared" si="87"/>
        <v>9.169999999999999E-2</v>
      </c>
      <c r="N368" s="10">
        <f t="shared" si="88"/>
        <v>4808.1891164789404</v>
      </c>
      <c r="O368" s="13">
        <f t="shared" si="78"/>
        <v>2.6932313030296927E-5</v>
      </c>
      <c r="P368" s="41">
        <f t="shared" si="89"/>
        <v>30240.752708620817</v>
      </c>
      <c r="Q368" s="42">
        <f t="shared" si="79"/>
        <v>1.6938880698952284E-4</v>
      </c>
      <c r="R368" s="10">
        <v>1374358.43</v>
      </c>
      <c r="S368" s="10">
        <v>63172.04</v>
      </c>
      <c r="T368" s="10">
        <v>0</v>
      </c>
      <c r="U368" s="10"/>
      <c r="V368" s="10">
        <v>120943.58</v>
      </c>
      <c r="W368" s="10">
        <v>5319.29</v>
      </c>
      <c r="X368" s="10">
        <f t="shared" si="80"/>
        <v>121502.95921493295</v>
      </c>
      <c r="Y368" s="10">
        <f t="shared" si="81"/>
        <v>4808.1891164789404</v>
      </c>
      <c r="Z368" s="10">
        <f t="shared" si="82"/>
        <v>30240.752708620817</v>
      </c>
      <c r="AA368" s="10"/>
      <c r="AB368" s="10"/>
      <c r="AC368" s="10"/>
      <c r="AD368" s="10"/>
      <c r="AE368" s="10"/>
      <c r="AF368" s="10"/>
      <c r="AG368" s="10"/>
      <c r="AH368" s="10"/>
      <c r="AI368" s="10"/>
    </row>
    <row r="369" spans="1:35" x14ac:dyDescent="0.4">
      <c r="A369" s="3">
        <v>6787</v>
      </c>
      <c r="B369" s="3" t="s">
        <v>729</v>
      </c>
      <c r="C369" s="3" t="s">
        <v>570</v>
      </c>
      <c r="D369" s="9" t="s">
        <v>730</v>
      </c>
      <c r="E369" s="10">
        <f t="shared" si="75"/>
        <v>30437.428809553909</v>
      </c>
      <c r="F369" s="11">
        <f t="shared" si="76"/>
        <v>1.7049045715085992E-4</v>
      </c>
      <c r="G369" s="10">
        <f t="shared" si="83"/>
        <v>8890.6667521380568</v>
      </c>
      <c r="H369" s="11">
        <f t="shared" si="77"/>
        <v>4.9799667653668133E-5</v>
      </c>
      <c r="I369" s="11">
        <v>1.7020169967593449E-4</v>
      </c>
      <c r="J369" s="12">
        <f t="shared" si="84"/>
        <v>2.8875747492542944E-7</v>
      </c>
      <c r="K369" s="39">
        <f t="shared" si="85"/>
        <v>8.7999999999999995E-2</v>
      </c>
      <c r="L369" s="39">
        <f t="shared" si="86"/>
        <v>3.7000000000000002E-3</v>
      </c>
      <c r="M369" s="39">
        <f t="shared" si="87"/>
        <v>9.169999999999999E-2</v>
      </c>
      <c r="N369" s="10">
        <f t="shared" si="88"/>
        <v>1315.1248586460863</v>
      </c>
      <c r="O369" s="13">
        <f t="shared" si="78"/>
        <v>7.3664644856812859E-6</v>
      </c>
      <c r="P369" s="41">
        <f t="shared" si="89"/>
        <v>7575.5418934919699</v>
      </c>
      <c r="Q369" s="42">
        <f t="shared" si="79"/>
        <v>4.2433203167986841E-5</v>
      </c>
      <c r="R369" s="10">
        <v>344287.16</v>
      </c>
      <c r="S369" s="10">
        <v>48933.42</v>
      </c>
      <c r="T369" s="10">
        <v>0</v>
      </c>
      <c r="U369" s="10"/>
      <c r="V369" s="10">
        <v>30297.3</v>
      </c>
      <c r="W369" s="10">
        <v>1454.92</v>
      </c>
      <c r="X369" s="10">
        <f t="shared" si="80"/>
        <v>30437.428809553909</v>
      </c>
      <c r="Y369" s="10">
        <f t="shared" si="81"/>
        <v>1315.1248586460863</v>
      </c>
      <c r="Z369" s="10">
        <f t="shared" si="82"/>
        <v>7575.5418934919699</v>
      </c>
      <c r="AA369" s="10"/>
      <c r="AB369" s="10"/>
      <c r="AC369" s="10"/>
      <c r="AD369" s="10"/>
      <c r="AE369" s="10"/>
      <c r="AF369" s="10"/>
      <c r="AG369" s="10"/>
      <c r="AH369" s="10"/>
      <c r="AI369" s="10"/>
    </row>
    <row r="370" spans="1:35" x14ac:dyDescent="0.4">
      <c r="A370" s="3">
        <v>6784</v>
      </c>
      <c r="B370" s="3" t="s">
        <v>731</v>
      </c>
      <c r="C370" s="3" t="s">
        <v>570</v>
      </c>
      <c r="D370" s="9" t="s">
        <v>732</v>
      </c>
      <c r="E370" s="10">
        <f t="shared" si="75"/>
        <v>29573.621988044444</v>
      </c>
      <c r="F370" s="11">
        <f t="shared" si="76"/>
        <v>1.6565197947225412E-4</v>
      </c>
      <c r="G370" s="10">
        <f t="shared" si="83"/>
        <v>8479.3171351067303</v>
      </c>
      <c r="H370" s="11">
        <f t="shared" si="77"/>
        <v>4.7495557648341775E-5</v>
      </c>
      <c r="I370" s="11">
        <v>1.9084637817799616E-4</v>
      </c>
      <c r="J370" s="12">
        <f t="shared" si="84"/>
        <v>-2.5194398705742036E-5</v>
      </c>
      <c r="K370" s="39">
        <f t="shared" si="85"/>
        <v>8.7999999999999995E-2</v>
      </c>
      <c r="L370" s="39">
        <f t="shared" si="86"/>
        <v>3.7000000000000002E-3</v>
      </c>
      <c r="M370" s="39">
        <f t="shared" si="87"/>
        <v>9.169999999999999E-2</v>
      </c>
      <c r="N370" s="10">
        <f t="shared" si="88"/>
        <v>1118.7672767558865</v>
      </c>
      <c r="O370" s="13">
        <f t="shared" si="78"/>
        <v>6.2665984585289022E-6</v>
      </c>
      <c r="P370" s="41">
        <f t="shared" si="89"/>
        <v>7360.5498583508443</v>
      </c>
      <c r="Q370" s="42">
        <f t="shared" si="79"/>
        <v>4.1228959189812869E-5</v>
      </c>
      <c r="R370" s="10">
        <v>334515.99</v>
      </c>
      <c r="S370" s="10">
        <v>0</v>
      </c>
      <c r="T370" s="10">
        <v>0</v>
      </c>
      <c r="U370" s="10"/>
      <c r="V370" s="10">
        <v>29437.47</v>
      </c>
      <c r="W370" s="10">
        <v>1237.69</v>
      </c>
      <c r="X370" s="10">
        <f t="shared" si="80"/>
        <v>29573.621988044444</v>
      </c>
      <c r="Y370" s="10">
        <f t="shared" si="81"/>
        <v>1118.7672767558865</v>
      </c>
      <c r="Z370" s="10">
        <f t="shared" si="82"/>
        <v>7360.5498583508443</v>
      </c>
      <c r="AA370" s="10"/>
      <c r="AB370" s="10"/>
      <c r="AC370" s="10"/>
      <c r="AD370" s="10"/>
      <c r="AE370" s="10"/>
      <c r="AF370" s="10"/>
      <c r="AG370" s="10"/>
      <c r="AH370" s="10"/>
      <c r="AI370" s="10"/>
    </row>
    <row r="371" spans="1:35" x14ac:dyDescent="0.4">
      <c r="A371" s="3">
        <v>6979</v>
      </c>
      <c r="B371" s="3" t="s">
        <v>733</v>
      </c>
      <c r="C371" s="3" t="s">
        <v>570</v>
      </c>
      <c r="D371" s="9" t="s">
        <v>734</v>
      </c>
      <c r="E371" s="10">
        <f t="shared" si="75"/>
        <v>59132.465940495342</v>
      </c>
      <c r="F371" s="11">
        <f t="shared" si="76"/>
        <v>3.312211821087939E-4</v>
      </c>
      <c r="G371" s="10">
        <f t="shared" si="83"/>
        <v>16954.33247763351</v>
      </c>
      <c r="H371" s="11">
        <f t="shared" si="77"/>
        <v>9.4967019483988168E-5</v>
      </c>
      <c r="I371" s="11">
        <v>3.1118400469251303E-4</v>
      </c>
      <c r="J371" s="12">
        <f t="shared" si="84"/>
        <v>2.003717741628087E-5</v>
      </c>
      <c r="K371" s="39">
        <f t="shared" si="85"/>
        <v>8.7999999999999995E-2</v>
      </c>
      <c r="L371" s="39">
        <f t="shared" si="86"/>
        <v>3.7000000000000002E-3</v>
      </c>
      <c r="M371" s="39">
        <f t="shared" si="87"/>
        <v>9.169999999999999E-2</v>
      </c>
      <c r="N371" s="10">
        <f t="shared" si="88"/>
        <v>2236.9108517601539</v>
      </c>
      <c r="O371" s="13">
        <f t="shared" si="78"/>
        <v>1.2529703350060912E-5</v>
      </c>
      <c r="P371" s="41">
        <f t="shared" si="89"/>
        <v>14717.421625873358</v>
      </c>
      <c r="Q371" s="42">
        <f t="shared" si="79"/>
        <v>8.2437316133927261E-5</v>
      </c>
      <c r="R371" s="10">
        <v>668867.55000000005</v>
      </c>
      <c r="S371" s="10">
        <v>0</v>
      </c>
      <c r="T371" s="10">
        <v>0</v>
      </c>
      <c r="U371" s="10"/>
      <c r="V371" s="10">
        <v>58860.23</v>
      </c>
      <c r="W371" s="10">
        <v>2474.69</v>
      </c>
      <c r="X371" s="10">
        <f t="shared" si="80"/>
        <v>59132.465940495342</v>
      </c>
      <c r="Y371" s="10">
        <f t="shared" si="81"/>
        <v>2236.9108517601539</v>
      </c>
      <c r="Z371" s="10">
        <f t="shared" si="82"/>
        <v>14717.421625873358</v>
      </c>
      <c r="AA371" s="10"/>
      <c r="AB371" s="10"/>
      <c r="AC371" s="10"/>
      <c r="AD371" s="10"/>
      <c r="AE371" s="10"/>
      <c r="AF371" s="10"/>
      <c r="AG371" s="10"/>
      <c r="AH371" s="10"/>
      <c r="AI371" s="10"/>
    </row>
    <row r="372" spans="1:35" x14ac:dyDescent="0.4">
      <c r="A372" s="3">
        <v>6785</v>
      </c>
      <c r="B372" s="3" t="s">
        <v>735</v>
      </c>
      <c r="C372" s="3" t="s">
        <v>570</v>
      </c>
      <c r="D372" s="9" t="s">
        <v>736</v>
      </c>
      <c r="E372" s="10">
        <f t="shared" si="75"/>
        <v>24895.665461971723</v>
      </c>
      <c r="F372" s="11">
        <f t="shared" si="76"/>
        <v>1.3944914375796911E-4</v>
      </c>
      <c r="G372" s="10">
        <f t="shared" si="83"/>
        <v>7249.7081696633895</v>
      </c>
      <c r="H372" s="11">
        <f t="shared" si="77"/>
        <v>4.0608096951614693E-5</v>
      </c>
      <c r="I372" s="11">
        <v>1.2281320103587278E-4</v>
      </c>
      <c r="J372" s="12">
        <f t="shared" si="84"/>
        <v>1.6635942722096329E-5</v>
      </c>
      <c r="K372" s="39">
        <f t="shared" si="85"/>
        <v>8.7999999999999995E-2</v>
      </c>
      <c r="L372" s="39">
        <f t="shared" si="86"/>
        <v>3.7000000000000002E-3</v>
      </c>
      <c r="M372" s="39">
        <f t="shared" si="87"/>
        <v>9.169999999999999E-2</v>
      </c>
      <c r="N372" s="10">
        <f t="shared" si="88"/>
        <v>1053.4503367964619</v>
      </c>
      <c r="O372" s="13">
        <f t="shared" si="78"/>
        <v>5.900735920564389E-6</v>
      </c>
      <c r="P372" s="41">
        <f t="shared" si="89"/>
        <v>6196.2578328669279</v>
      </c>
      <c r="Q372" s="42">
        <f t="shared" si="79"/>
        <v>3.4707361031050302E-5</v>
      </c>
      <c r="R372" s="10">
        <v>281602.28000000003</v>
      </c>
      <c r="S372" s="10">
        <v>33377.93</v>
      </c>
      <c r="T372" s="10">
        <v>0</v>
      </c>
      <c r="U372" s="10"/>
      <c r="V372" s="10">
        <v>24781.05</v>
      </c>
      <c r="W372" s="10">
        <v>1165.43</v>
      </c>
      <c r="X372" s="10">
        <f t="shared" si="80"/>
        <v>24895.665461971723</v>
      </c>
      <c r="Y372" s="10">
        <f t="shared" si="81"/>
        <v>1053.4503367964619</v>
      </c>
      <c r="Z372" s="10">
        <f t="shared" si="82"/>
        <v>6196.2578328669279</v>
      </c>
      <c r="AA372" s="10"/>
      <c r="AB372" s="10"/>
      <c r="AC372" s="10"/>
      <c r="AD372" s="10"/>
      <c r="AE372" s="10"/>
      <c r="AF372" s="10"/>
      <c r="AG372" s="10"/>
      <c r="AH372" s="10"/>
      <c r="AI372" s="10"/>
    </row>
    <row r="373" spans="1:35" x14ac:dyDescent="0.4">
      <c r="A373" s="3">
        <v>6782</v>
      </c>
      <c r="B373" s="3" t="s">
        <v>737</v>
      </c>
      <c r="C373" s="3" t="s">
        <v>570</v>
      </c>
      <c r="D373" s="9" t="s">
        <v>738</v>
      </c>
      <c r="E373" s="10">
        <f t="shared" si="75"/>
        <v>4521.1144515067499</v>
      </c>
      <c r="F373" s="11">
        <f t="shared" si="76"/>
        <v>2.5324309569368058E-5</v>
      </c>
      <c r="G373" s="10">
        <f t="shared" si="83"/>
        <v>1296.2856221925249</v>
      </c>
      <c r="H373" s="11">
        <f t="shared" si="77"/>
        <v>7.2609394738467566E-6</v>
      </c>
      <c r="I373" s="11">
        <v>2.0116883735512712E-5</v>
      </c>
      <c r="J373" s="12">
        <f t="shared" si="84"/>
        <v>5.2074258338553461E-6</v>
      </c>
      <c r="K373" s="39">
        <f t="shared" si="85"/>
        <v>8.7999999999999995E-2</v>
      </c>
      <c r="L373" s="39">
        <f t="shared" si="86"/>
        <v>3.7000000000000002E-3</v>
      </c>
      <c r="M373" s="39">
        <f t="shared" si="87"/>
        <v>9.169999999999999E-2</v>
      </c>
      <c r="N373" s="10">
        <f t="shared" si="88"/>
        <v>171.02986728096801</v>
      </c>
      <c r="O373" s="13">
        <f t="shared" si="78"/>
        <v>9.5799682823506171E-7</v>
      </c>
      <c r="P373" s="41">
        <f t="shared" si="89"/>
        <v>1125.2557549115568</v>
      </c>
      <c r="Q373" s="42">
        <f t="shared" si="79"/>
        <v>6.302942645611694E-6</v>
      </c>
      <c r="R373" s="10">
        <v>51139.64</v>
      </c>
      <c r="S373" s="10">
        <v>0</v>
      </c>
      <c r="T373" s="10">
        <v>0</v>
      </c>
      <c r="U373" s="10"/>
      <c r="V373" s="10">
        <v>4500.3</v>
      </c>
      <c r="W373" s="10">
        <v>189.21</v>
      </c>
      <c r="X373" s="10">
        <f t="shared" si="80"/>
        <v>4521.1144515067499</v>
      </c>
      <c r="Y373" s="10">
        <f t="shared" si="81"/>
        <v>171.02986728096801</v>
      </c>
      <c r="Z373" s="10">
        <f t="shared" si="82"/>
        <v>1125.2557549115568</v>
      </c>
      <c r="AA373" s="10"/>
      <c r="AB373" s="10"/>
      <c r="AC373" s="10"/>
      <c r="AD373" s="10"/>
      <c r="AE373" s="10"/>
      <c r="AF373" s="10"/>
      <c r="AG373" s="10"/>
      <c r="AH373" s="10"/>
      <c r="AI373" s="10"/>
    </row>
    <row r="374" spans="1:35" x14ac:dyDescent="0.4">
      <c r="A374" s="3">
        <v>6786</v>
      </c>
      <c r="B374" s="3" t="s">
        <v>739</v>
      </c>
      <c r="C374" s="3" t="s">
        <v>570</v>
      </c>
      <c r="D374" s="9" t="s">
        <v>740</v>
      </c>
      <c r="E374" s="10">
        <f t="shared" si="75"/>
        <v>1310287.3930639422</v>
      </c>
      <c r="F374" s="11">
        <f t="shared" si="76"/>
        <v>7.3393681851457943E-3</v>
      </c>
      <c r="G374" s="10">
        <f t="shared" si="83"/>
        <v>379452.53660892171</v>
      </c>
      <c r="H374" s="11">
        <f t="shared" si="77"/>
        <v>2.1254435398696419E-3</v>
      </c>
      <c r="I374" s="11">
        <v>7.5292959977066014E-3</v>
      </c>
      <c r="J374" s="12">
        <f t="shared" si="84"/>
        <v>-1.8992781256080716E-4</v>
      </c>
      <c r="K374" s="39">
        <f t="shared" si="85"/>
        <v>8.7999999999999995E-2</v>
      </c>
      <c r="L374" s="39">
        <f t="shared" si="86"/>
        <v>3.7000000000000002E-3</v>
      </c>
      <c r="M374" s="39">
        <f t="shared" si="87"/>
        <v>9.169999999999999E-2</v>
      </c>
      <c r="N374" s="10">
        <f t="shared" si="88"/>
        <v>53336.388599908903</v>
      </c>
      <c r="O374" s="13">
        <f t="shared" si="78"/>
        <v>2.987553689922751E-4</v>
      </c>
      <c r="P374" s="41">
        <f t="shared" si="89"/>
        <v>326116.1480090128</v>
      </c>
      <c r="Q374" s="42">
        <f t="shared" si="79"/>
        <v>1.8266881708773666E-3</v>
      </c>
      <c r="R374" s="10">
        <v>14769508.23</v>
      </c>
      <c r="S374" s="10">
        <v>1126723.3</v>
      </c>
      <c r="T374" s="10">
        <v>0</v>
      </c>
      <c r="U374" s="10"/>
      <c r="V374" s="10">
        <v>1304255.05</v>
      </c>
      <c r="W374" s="10">
        <v>59005.94</v>
      </c>
      <c r="X374" s="10">
        <f t="shared" si="80"/>
        <v>1310287.3930639422</v>
      </c>
      <c r="Y374" s="10">
        <f t="shared" si="81"/>
        <v>53336.388599908903</v>
      </c>
      <c r="Z374" s="10">
        <f t="shared" si="82"/>
        <v>326116.1480090128</v>
      </c>
      <c r="AA374" s="10"/>
      <c r="AB374" s="10"/>
      <c r="AC374" s="10"/>
      <c r="AD374" s="10"/>
      <c r="AE374" s="10"/>
      <c r="AF374" s="10"/>
      <c r="AG374" s="10"/>
      <c r="AH374" s="10"/>
      <c r="AI374" s="10"/>
    </row>
    <row r="375" spans="1:35" x14ac:dyDescent="0.4">
      <c r="A375" s="3">
        <v>6796</v>
      </c>
      <c r="B375" s="3" t="s">
        <v>741</v>
      </c>
      <c r="C375" s="3" t="s">
        <v>570</v>
      </c>
      <c r="D375" s="9" t="s">
        <v>742</v>
      </c>
      <c r="E375" s="10">
        <f t="shared" si="75"/>
        <v>13269.721569141078</v>
      </c>
      <c r="F375" s="11">
        <f t="shared" si="76"/>
        <v>7.4328252584770344E-5</v>
      </c>
      <c r="G375" s="10">
        <f t="shared" si="83"/>
        <v>3804.6956224934943</v>
      </c>
      <c r="H375" s="11">
        <f t="shared" si="77"/>
        <v>2.1311402485980819E-5</v>
      </c>
      <c r="I375" s="11">
        <v>7.1659382630908064E-5</v>
      </c>
      <c r="J375" s="12">
        <f t="shared" si="84"/>
        <v>2.6688699538622801E-6</v>
      </c>
      <c r="K375" s="39">
        <f t="shared" si="85"/>
        <v>8.7999999999999995E-2</v>
      </c>
      <c r="L375" s="39">
        <f t="shared" si="86"/>
        <v>3.7000000000000002E-3</v>
      </c>
      <c r="M375" s="39">
        <f t="shared" si="87"/>
        <v>9.169999999999999E-2</v>
      </c>
      <c r="N375" s="10">
        <f t="shared" si="88"/>
        <v>502.00759680688759</v>
      </c>
      <c r="O375" s="13">
        <f t="shared" si="78"/>
        <v>2.8119163812531381E-6</v>
      </c>
      <c r="P375" s="41">
        <f t="shared" si="89"/>
        <v>3302.6880256866066</v>
      </c>
      <c r="Q375" s="42">
        <f t="shared" si="79"/>
        <v>1.8499486104727682E-5</v>
      </c>
      <c r="R375" s="10">
        <v>150097.66</v>
      </c>
      <c r="S375" s="10">
        <v>0</v>
      </c>
      <c r="T375" s="10">
        <v>0</v>
      </c>
      <c r="U375" s="10"/>
      <c r="V375" s="10">
        <v>13208.63</v>
      </c>
      <c r="W375" s="10">
        <v>555.37</v>
      </c>
      <c r="X375" s="10">
        <f t="shared" si="80"/>
        <v>13269.721569141078</v>
      </c>
      <c r="Y375" s="10">
        <f t="shared" si="81"/>
        <v>502.00759680688759</v>
      </c>
      <c r="Z375" s="10">
        <f t="shared" si="82"/>
        <v>3302.6880256866066</v>
      </c>
      <c r="AA375" s="10"/>
      <c r="AB375" s="10"/>
      <c r="AC375" s="10"/>
      <c r="AD375" s="10"/>
      <c r="AE375" s="10"/>
      <c r="AF375" s="10"/>
      <c r="AG375" s="10"/>
      <c r="AH375" s="10"/>
      <c r="AI375" s="10"/>
    </row>
    <row r="376" spans="1:35" x14ac:dyDescent="0.4">
      <c r="A376" s="3">
        <v>6789</v>
      </c>
      <c r="B376" s="3" t="s">
        <v>743</v>
      </c>
      <c r="C376" s="3" t="s">
        <v>570</v>
      </c>
      <c r="D376" s="9" t="s">
        <v>744</v>
      </c>
      <c r="E376" s="10">
        <f t="shared" si="75"/>
        <v>20387.711599606748</v>
      </c>
      <c r="F376" s="11">
        <f t="shared" si="76"/>
        <v>1.1419855115310534E-4</v>
      </c>
      <c r="G376" s="10">
        <f t="shared" si="83"/>
        <v>5845.6430052219184</v>
      </c>
      <c r="H376" s="11">
        <f t="shared" si="77"/>
        <v>3.2743447369910026E-5</v>
      </c>
      <c r="I376" s="11">
        <v>1.1535931421013205E-4</v>
      </c>
      <c r="J376" s="12">
        <f t="shared" si="84"/>
        <v>-1.160763057026713E-6</v>
      </c>
      <c r="K376" s="39">
        <f t="shared" si="85"/>
        <v>8.7999999999999995E-2</v>
      </c>
      <c r="L376" s="39">
        <f t="shared" si="86"/>
        <v>3.7000000000000002E-3</v>
      </c>
      <c r="M376" s="39">
        <f t="shared" si="87"/>
        <v>9.169999999999999E-2</v>
      </c>
      <c r="N376" s="10">
        <f t="shared" si="88"/>
        <v>771.36540110399483</v>
      </c>
      <c r="O376" s="13">
        <f t="shared" si="78"/>
        <v>4.3206816412593011E-6</v>
      </c>
      <c r="P376" s="41">
        <f t="shared" si="89"/>
        <v>5074.2776041179241</v>
      </c>
      <c r="Q376" s="42">
        <f t="shared" si="79"/>
        <v>2.8422765728650724E-5</v>
      </c>
      <c r="R376" s="10">
        <v>230611.51</v>
      </c>
      <c r="S376" s="10">
        <v>0</v>
      </c>
      <c r="T376" s="10">
        <v>0</v>
      </c>
      <c r="U376" s="10"/>
      <c r="V376" s="10">
        <v>20293.849999999999</v>
      </c>
      <c r="W376" s="10">
        <v>853.36</v>
      </c>
      <c r="X376" s="10">
        <f t="shared" si="80"/>
        <v>20387.711599606748</v>
      </c>
      <c r="Y376" s="10">
        <f t="shared" si="81"/>
        <v>771.36540110399483</v>
      </c>
      <c r="Z376" s="10">
        <f t="shared" si="82"/>
        <v>5074.2776041179241</v>
      </c>
      <c r="AA376" s="10"/>
      <c r="AB376" s="10"/>
      <c r="AC376" s="10"/>
      <c r="AD376" s="10"/>
      <c r="AE376" s="10"/>
      <c r="AF376" s="10"/>
      <c r="AG376" s="10"/>
      <c r="AH376" s="10"/>
      <c r="AI376" s="10"/>
    </row>
    <row r="377" spans="1:35" x14ac:dyDescent="0.4">
      <c r="A377" s="3">
        <v>7059</v>
      </c>
      <c r="B377" s="3" t="s">
        <v>745</v>
      </c>
      <c r="C377" s="3" t="s">
        <v>570</v>
      </c>
      <c r="D377" s="9" t="s">
        <v>746</v>
      </c>
      <c r="E377" s="10">
        <f t="shared" si="75"/>
        <v>3233.4462433707899</v>
      </c>
      <c r="F377" s="11">
        <f t="shared" si="76"/>
        <v>1.8111639181295752E-5</v>
      </c>
      <c r="G377" s="10">
        <f t="shared" si="83"/>
        <v>927.06905197362437</v>
      </c>
      <c r="H377" s="11">
        <f t="shared" si="77"/>
        <v>5.1928310853834574E-6</v>
      </c>
      <c r="I377" s="11">
        <v>1.9177622519513714E-5</v>
      </c>
      <c r="J377" s="12">
        <f t="shared" si="84"/>
        <v>-1.0659833382179619E-6</v>
      </c>
      <c r="K377" s="39">
        <f t="shared" si="85"/>
        <v>8.7999999999999995E-2</v>
      </c>
      <c r="L377" s="39">
        <f t="shared" si="86"/>
        <v>3.7000000000000002E-3</v>
      </c>
      <c r="M377" s="39">
        <f t="shared" si="87"/>
        <v>9.169999999999999E-2</v>
      </c>
      <c r="N377" s="10">
        <f t="shared" si="88"/>
        <v>122.29977825228569</v>
      </c>
      <c r="O377" s="13">
        <f t="shared" si="78"/>
        <v>6.8504291982561111E-7</v>
      </c>
      <c r="P377" s="41">
        <f t="shared" si="89"/>
        <v>804.76927372133866</v>
      </c>
      <c r="Q377" s="42">
        <f t="shared" si="79"/>
        <v>4.5077881655578462E-6</v>
      </c>
      <c r="R377" s="10">
        <v>36574.959999999999</v>
      </c>
      <c r="S377" s="10">
        <v>0</v>
      </c>
      <c r="T377" s="10">
        <v>0</v>
      </c>
      <c r="U377" s="10"/>
      <c r="V377" s="10">
        <v>3218.56</v>
      </c>
      <c r="W377" s="10">
        <v>135.30000000000001</v>
      </c>
      <c r="X377" s="10">
        <f t="shared" si="80"/>
        <v>3233.4462433707899</v>
      </c>
      <c r="Y377" s="10">
        <f t="shared" si="81"/>
        <v>122.29977825228569</v>
      </c>
      <c r="Z377" s="10">
        <f t="shared" si="82"/>
        <v>804.76927372133866</v>
      </c>
      <c r="AA377" s="10"/>
      <c r="AB377" s="10"/>
      <c r="AC377" s="10"/>
      <c r="AD377" s="10"/>
      <c r="AE377" s="10"/>
      <c r="AF377" s="10"/>
      <c r="AG377" s="10"/>
      <c r="AH377" s="10"/>
      <c r="AI377" s="10"/>
    </row>
    <row r="378" spans="1:35" x14ac:dyDescent="0.4">
      <c r="A378" s="3">
        <v>6783</v>
      </c>
      <c r="B378" s="3" t="s">
        <v>747</v>
      </c>
      <c r="C378" s="3" t="s">
        <v>570</v>
      </c>
      <c r="D378" s="9" t="s">
        <v>748</v>
      </c>
      <c r="E378" s="10">
        <f t="shared" si="75"/>
        <v>40075.892678197422</v>
      </c>
      <c r="F378" s="11">
        <f t="shared" si="76"/>
        <v>2.2447879241659297E-4</v>
      </c>
      <c r="G378" s="10">
        <f t="shared" si="83"/>
        <v>11499.20166216956</v>
      </c>
      <c r="H378" s="11">
        <f t="shared" si="77"/>
        <v>6.441096455683012E-5</v>
      </c>
      <c r="I378" s="11">
        <v>2.5011295740266207E-4</v>
      </c>
      <c r="J378" s="12">
        <f t="shared" si="84"/>
        <v>-2.5634164986069097E-5</v>
      </c>
      <c r="K378" s="39">
        <f t="shared" si="85"/>
        <v>8.7999999999999995E-2</v>
      </c>
      <c r="L378" s="39">
        <f t="shared" si="86"/>
        <v>3.7000000000000002E-3</v>
      </c>
      <c r="M378" s="39">
        <f t="shared" si="87"/>
        <v>9.169999999999999E-2</v>
      </c>
      <c r="N378" s="10">
        <f t="shared" si="88"/>
        <v>1524.7519212808797</v>
      </c>
      <c r="O378" s="13">
        <f t="shared" si="78"/>
        <v>8.540657416477718E-6</v>
      </c>
      <c r="P378" s="41">
        <f t="shared" si="89"/>
        <v>9974.44974088868</v>
      </c>
      <c r="Q378" s="42">
        <f t="shared" si="79"/>
        <v>5.5870307140352396E-5</v>
      </c>
      <c r="R378" s="10">
        <v>440385.94</v>
      </c>
      <c r="S378" s="10">
        <v>2587.5</v>
      </c>
      <c r="T378" s="10">
        <v>0</v>
      </c>
      <c r="U378" s="10"/>
      <c r="V378" s="10">
        <v>39891.39</v>
      </c>
      <c r="W378" s="10">
        <v>1686.83</v>
      </c>
      <c r="X378" s="10">
        <f t="shared" si="80"/>
        <v>40075.892678197422</v>
      </c>
      <c r="Y378" s="10">
        <f t="shared" si="81"/>
        <v>1524.7519212808797</v>
      </c>
      <c r="Z378" s="10">
        <f t="shared" si="82"/>
        <v>9974.44974088868</v>
      </c>
      <c r="AA378" s="10"/>
      <c r="AB378" s="10"/>
      <c r="AC378" s="10"/>
      <c r="AD378" s="10"/>
      <c r="AE378" s="10"/>
      <c r="AF378" s="10"/>
      <c r="AG378" s="10"/>
      <c r="AH378" s="10"/>
      <c r="AI378" s="10"/>
    </row>
    <row r="379" spans="1:35" x14ac:dyDescent="0.4">
      <c r="A379" s="3">
        <v>6794</v>
      </c>
      <c r="B379" s="3" t="s">
        <v>749</v>
      </c>
      <c r="C379" s="3" t="s">
        <v>570</v>
      </c>
      <c r="D379" s="9" t="s">
        <v>750</v>
      </c>
      <c r="E379" s="10">
        <f t="shared" si="75"/>
        <v>87746.962275139333</v>
      </c>
      <c r="F379" s="11">
        <f t="shared" si="76"/>
        <v>4.9150077049845981E-4</v>
      </c>
      <c r="G379" s="10">
        <f t="shared" si="83"/>
        <v>25323.081878804478</v>
      </c>
      <c r="H379" s="11">
        <f t="shared" si="77"/>
        <v>1.418432494084676E-4</v>
      </c>
      <c r="I379" s="11">
        <v>5.256874251179834E-4</v>
      </c>
      <c r="J379" s="12">
        <f t="shared" si="84"/>
        <v>-3.4186654619523587E-5</v>
      </c>
      <c r="K379" s="39">
        <f t="shared" si="85"/>
        <v>8.7999999999999995E-2</v>
      </c>
      <c r="L379" s="39">
        <f t="shared" si="86"/>
        <v>3.7000000000000002E-3</v>
      </c>
      <c r="M379" s="39">
        <f t="shared" si="87"/>
        <v>9.169999999999999E-2</v>
      </c>
      <c r="N379" s="10">
        <f t="shared" si="88"/>
        <v>3483.8262405842343</v>
      </c>
      <c r="O379" s="13">
        <f t="shared" si="78"/>
        <v>1.9514103247937021E-5</v>
      </c>
      <c r="P379" s="41">
        <f t="shared" si="89"/>
        <v>21839.255638220246</v>
      </c>
      <c r="Q379" s="42">
        <f t="shared" si="79"/>
        <v>1.2232914616053061E-4</v>
      </c>
      <c r="R379" s="10">
        <v>991660.92</v>
      </c>
      <c r="S379" s="10">
        <v>49148.42</v>
      </c>
      <c r="T379" s="10">
        <v>0</v>
      </c>
      <c r="U379" s="10"/>
      <c r="V379" s="10">
        <v>87342.99</v>
      </c>
      <c r="W379" s="10">
        <v>3854.15</v>
      </c>
      <c r="X379" s="10">
        <f t="shared" si="80"/>
        <v>87746.962275139333</v>
      </c>
      <c r="Y379" s="10">
        <f t="shared" si="81"/>
        <v>3483.8262405842343</v>
      </c>
      <c r="Z379" s="10">
        <f t="shared" si="82"/>
        <v>21839.255638220246</v>
      </c>
      <c r="AA379" s="10"/>
      <c r="AB379" s="10"/>
      <c r="AC379" s="10"/>
      <c r="AD379" s="10"/>
      <c r="AE379" s="10"/>
      <c r="AF379" s="10"/>
      <c r="AG379" s="10"/>
      <c r="AH379" s="10"/>
      <c r="AI379" s="10"/>
    </row>
    <row r="380" spans="1:35" x14ac:dyDescent="0.4">
      <c r="A380" s="3">
        <v>6792</v>
      </c>
      <c r="B380" s="3" t="s">
        <v>751</v>
      </c>
      <c r="C380" s="3" t="s">
        <v>570</v>
      </c>
      <c r="D380" s="9" t="s">
        <v>752</v>
      </c>
      <c r="E380" s="10">
        <f t="shared" si="75"/>
        <v>29988.522118553028</v>
      </c>
      <c r="F380" s="11">
        <f t="shared" si="76"/>
        <v>1.6797597711886732E-4</v>
      </c>
      <c r="G380" s="10">
        <f t="shared" si="83"/>
        <v>8801.9434563368523</v>
      </c>
      <c r="H380" s="11">
        <f t="shared" si="77"/>
        <v>4.9302698104902231E-5</v>
      </c>
      <c r="I380" s="11">
        <v>1.331008216809241E-4</v>
      </c>
      <c r="J380" s="12">
        <f t="shared" si="84"/>
        <v>3.4875155437943218E-5</v>
      </c>
      <c r="K380" s="39">
        <f t="shared" si="85"/>
        <v>8.7999999999999995E-2</v>
      </c>
      <c r="L380" s="39">
        <f t="shared" si="86"/>
        <v>3.7000000000000002E-3</v>
      </c>
      <c r="M380" s="39">
        <f t="shared" si="87"/>
        <v>9.169999999999999E-2</v>
      </c>
      <c r="N380" s="10">
        <f t="shared" si="88"/>
        <v>1338.1295102094318</v>
      </c>
      <c r="O380" s="13">
        <f t="shared" si="78"/>
        <v>7.495321413320323E-6</v>
      </c>
      <c r="P380" s="41">
        <f t="shared" si="89"/>
        <v>7463.8139461274213</v>
      </c>
      <c r="Q380" s="42">
        <f t="shared" si="79"/>
        <v>4.1807376691581913E-5</v>
      </c>
      <c r="R380" s="10">
        <v>338730.23</v>
      </c>
      <c r="S380" s="10">
        <v>60869.9</v>
      </c>
      <c r="T380" s="10">
        <v>0</v>
      </c>
      <c r="U380" s="10"/>
      <c r="V380" s="10">
        <v>29850.460000000003</v>
      </c>
      <c r="W380" s="10">
        <v>1480.37</v>
      </c>
      <c r="X380" s="10">
        <f t="shared" si="80"/>
        <v>29988.522118553028</v>
      </c>
      <c r="Y380" s="10">
        <f t="shared" si="81"/>
        <v>1338.1295102094318</v>
      </c>
      <c r="Z380" s="10">
        <f t="shared" si="82"/>
        <v>7463.8139461274213</v>
      </c>
      <c r="AA380" s="10"/>
      <c r="AB380" s="10"/>
      <c r="AC380" s="10"/>
      <c r="AD380" s="10"/>
      <c r="AE380" s="10"/>
      <c r="AF380" s="10"/>
      <c r="AG380" s="10"/>
      <c r="AH380" s="10"/>
      <c r="AI380" s="10"/>
    </row>
    <row r="381" spans="1:35" x14ac:dyDescent="0.4">
      <c r="A381" s="3">
        <v>6793</v>
      </c>
      <c r="B381" s="3" t="s">
        <v>753</v>
      </c>
      <c r="C381" s="3" t="s">
        <v>570</v>
      </c>
      <c r="D381" s="9" t="s">
        <v>754</v>
      </c>
      <c r="E381" s="10">
        <f t="shared" si="75"/>
        <v>46330.517922208768</v>
      </c>
      <c r="F381" s="11">
        <f t="shared" si="76"/>
        <v>2.5951308929596961E-4</v>
      </c>
      <c r="G381" s="10">
        <f t="shared" si="83"/>
        <v>13283.885772082935</v>
      </c>
      <c r="H381" s="11">
        <f t="shared" si="77"/>
        <v>7.4407591133694573E-5</v>
      </c>
      <c r="I381" s="11">
        <v>2.5386424581385318E-4</v>
      </c>
      <c r="J381" s="12">
        <f t="shared" si="84"/>
        <v>5.6488434821164255E-6</v>
      </c>
      <c r="K381" s="39">
        <f t="shared" si="85"/>
        <v>8.7999999999999995E-2</v>
      </c>
      <c r="L381" s="39">
        <f t="shared" si="86"/>
        <v>3.7000000000000002E-3</v>
      </c>
      <c r="M381" s="39">
        <f t="shared" si="87"/>
        <v>9.169999999999999E-2</v>
      </c>
      <c r="N381" s="10">
        <f t="shared" si="88"/>
        <v>1752.7284702314266</v>
      </c>
      <c r="O381" s="13">
        <f t="shared" si="78"/>
        <v>9.8176321009508705E-6</v>
      </c>
      <c r="P381" s="41">
        <f t="shared" si="89"/>
        <v>11531.157301851508</v>
      </c>
      <c r="Q381" s="42">
        <f t="shared" si="79"/>
        <v>6.458995903274371E-5</v>
      </c>
      <c r="R381" s="10">
        <v>524058.42</v>
      </c>
      <c r="S381" s="10">
        <v>0</v>
      </c>
      <c r="T381" s="10">
        <v>0</v>
      </c>
      <c r="U381" s="10"/>
      <c r="V381" s="10">
        <v>46117.22</v>
      </c>
      <c r="W381" s="10">
        <v>1939.04</v>
      </c>
      <c r="X381" s="10">
        <f t="shared" si="80"/>
        <v>46330.517922208768</v>
      </c>
      <c r="Y381" s="10">
        <f t="shared" si="81"/>
        <v>1752.7284702314266</v>
      </c>
      <c r="Z381" s="10">
        <f t="shared" si="82"/>
        <v>11531.157301851508</v>
      </c>
      <c r="AA381" s="10"/>
      <c r="AB381" s="10"/>
      <c r="AC381" s="10"/>
      <c r="AD381" s="10"/>
      <c r="AE381" s="10"/>
      <c r="AF381" s="10"/>
      <c r="AG381" s="10"/>
      <c r="AH381" s="10"/>
      <c r="AI381" s="10"/>
    </row>
    <row r="382" spans="1:35" x14ac:dyDescent="0.4">
      <c r="A382" s="3">
        <v>7063</v>
      </c>
      <c r="B382" s="3" t="s">
        <v>755</v>
      </c>
      <c r="C382" s="3" t="s">
        <v>570</v>
      </c>
      <c r="D382" s="9" t="s">
        <v>756</v>
      </c>
      <c r="E382" s="10">
        <f t="shared" si="75"/>
        <v>119039.67868513994</v>
      </c>
      <c r="F382" s="11">
        <f t="shared" si="76"/>
        <v>6.6678198625471968E-4</v>
      </c>
      <c r="G382" s="10">
        <f t="shared" si="83"/>
        <v>34130.832029567326</v>
      </c>
      <c r="H382" s="11">
        <f t="shared" si="77"/>
        <v>1.9117847279641583E-4</v>
      </c>
      <c r="I382" s="11">
        <v>6.5274876839776998E-4</v>
      </c>
      <c r="J382" s="12">
        <f t="shared" si="84"/>
        <v>1.4033217856949704E-5</v>
      </c>
      <c r="K382" s="39">
        <f t="shared" si="85"/>
        <v>8.7999999999999995E-2</v>
      </c>
      <c r="L382" s="39">
        <f t="shared" si="86"/>
        <v>3.7000000000000002E-3</v>
      </c>
      <c r="M382" s="39">
        <f t="shared" si="87"/>
        <v>9.169999999999999E-2</v>
      </c>
      <c r="N382" s="10">
        <f t="shared" si="88"/>
        <v>4503.1628033138713</v>
      </c>
      <c r="O382" s="13">
        <f t="shared" si="78"/>
        <v>2.5223756243193063E-5</v>
      </c>
      <c r="P382" s="41">
        <f t="shared" si="89"/>
        <v>29627.669226253453</v>
      </c>
      <c r="Q382" s="42">
        <f t="shared" si="79"/>
        <v>1.6595471655322277E-4</v>
      </c>
      <c r="R382" s="10">
        <v>1335564.58</v>
      </c>
      <c r="S382" s="10">
        <v>0</v>
      </c>
      <c r="T382" s="10">
        <v>0</v>
      </c>
      <c r="U382" s="10"/>
      <c r="V382" s="10">
        <v>118491.64</v>
      </c>
      <c r="W382" s="10">
        <v>4981.8399999999992</v>
      </c>
      <c r="X382" s="10">
        <f t="shared" si="80"/>
        <v>119039.67868513994</v>
      </c>
      <c r="Y382" s="10">
        <f t="shared" si="81"/>
        <v>4503.1628033138713</v>
      </c>
      <c r="Z382" s="10">
        <f t="shared" si="82"/>
        <v>29627.669226253453</v>
      </c>
      <c r="AA382" s="10"/>
      <c r="AB382" s="10"/>
      <c r="AC382" s="10"/>
      <c r="AD382" s="10"/>
      <c r="AE382" s="10"/>
      <c r="AF382" s="10"/>
      <c r="AG382" s="10"/>
      <c r="AH382" s="10"/>
      <c r="AI382" s="10"/>
    </row>
    <row r="383" spans="1:35" x14ac:dyDescent="0.4">
      <c r="A383" s="3">
        <v>6915</v>
      </c>
      <c r="B383" s="3" t="s">
        <v>757</v>
      </c>
      <c r="C383" s="3" t="s">
        <v>570</v>
      </c>
      <c r="D383" s="9" t="s">
        <v>758</v>
      </c>
      <c r="E383" s="10">
        <f t="shared" si="75"/>
        <v>2368.9160917710892</v>
      </c>
      <c r="F383" s="11">
        <f t="shared" si="76"/>
        <v>1.3269109883266802E-5</v>
      </c>
      <c r="G383" s="10">
        <f t="shared" si="83"/>
        <v>679.20236131064712</v>
      </c>
      <c r="H383" s="11">
        <f t="shared" si="77"/>
        <v>3.8044449090078347E-6</v>
      </c>
      <c r="I383" s="11">
        <v>1.1248228706868463E-5</v>
      </c>
      <c r="J383" s="12">
        <f t="shared" si="84"/>
        <v>2.0208811763983392E-6</v>
      </c>
      <c r="K383" s="39">
        <f t="shared" si="85"/>
        <v>8.7999999999999995E-2</v>
      </c>
      <c r="L383" s="39">
        <f t="shared" si="86"/>
        <v>3.7000000000000002E-3</v>
      </c>
      <c r="M383" s="39">
        <f t="shared" si="87"/>
        <v>9.169999999999999E-2</v>
      </c>
      <c r="N383" s="10">
        <f t="shared" si="88"/>
        <v>89.605151649291059</v>
      </c>
      <c r="O383" s="13">
        <f t="shared" si="78"/>
        <v>5.0190912522034607E-7</v>
      </c>
      <c r="P383" s="41">
        <f t="shared" si="89"/>
        <v>589.59720966135603</v>
      </c>
      <c r="Q383" s="42">
        <f t="shared" si="79"/>
        <v>3.3025357837874883E-6</v>
      </c>
      <c r="R383" s="10">
        <v>26795.360000000001</v>
      </c>
      <c r="S383" s="10">
        <v>0</v>
      </c>
      <c r="T383" s="10">
        <v>0</v>
      </c>
      <c r="U383" s="10"/>
      <c r="V383" s="10">
        <v>2358.0100000000002</v>
      </c>
      <c r="W383" s="10">
        <v>99.13</v>
      </c>
      <c r="X383" s="10">
        <f t="shared" si="80"/>
        <v>2368.9160917710892</v>
      </c>
      <c r="Y383" s="10">
        <f t="shared" si="81"/>
        <v>89.605151649291059</v>
      </c>
      <c r="Z383" s="10">
        <f t="shared" si="82"/>
        <v>589.59720966135603</v>
      </c>
      <c r="AA383" s="10"/>
      <c r="AB383" s="10"/>
      <c r="AC383" s="10"/>
      <c r="AD383" s="10"/>
      <c r="AE383" s="10"/>
      <c r="AF383" s="10"/>
      <c r="AG383" s="10"/>
      <c r="AH383" s="10"/>
      <c r="AI383" s="10"/>
    </row>
    <row r="384" spans="1:35" x14ac:dyDescent="0.4">
      <c r="A384" s="3">
        <v>6369</v>
      </c>
      <c r="B384" s="3" t="s">
        <v>759</v>
      </c>
      <c r="C384" s="3" t="s">
        <v>570</v>
      </c>
      <c r="D384" s="9" t="s">
        <v>760</v>
      </c>
      <c r="E384" s="10">
        <f t="shared" si="75"/>
        <v>16893.494812454966</v>
      </c>
      <c r="F384" s="11">
        <f t="shared" si="76"/>
        <v>9.4626246897276602E-5</v>
      </c>
      <c r="G384" s="10">
        <f t="shared" si="83"/>
        <v>4843.718917039917</v>
      </c>
      <c r="H384" s="11">
        <f t="shared" si="77"/>
        <v>2.7131327604688913E-5</v>
      </c>
      <c r="I384" s="11">
        <v>8.9568606752692787E-5</v>
      </c>
      <c r="J384" s="12">
        <f t="shared" si="84"/>
        <v>5.0576401445838145E-6</v>
      </c>
      <c r="K384" s="39">
        <f t="shared" si="85"/>
        <v>8.7999999999999995E-2</v>
      </c>
      <c r="L384" s="39">
        <f t="shared" si="86"/>
        <v>3.7000000000000002E-3</v>
      </c>
      <c r="M384" s="39">
        <f t="shared" si="87"/>
        <v>9.169999999999999E-2</v>
      </c>
      <c r="N384" s="10">
        <f t="shared" si="88"/>
        <v>639.11351229326362</v>
      </c>
      <c r="O384" s="13">
        <f t="shared" si="78"/>
        <v>3.5798935437006515E-6</v>
      </c>
      <c r="P384" s="41">
        <f t="shared" si="89"/>
        <v>4204.6054047466532</v>
      </c>
      <c r="Q384" s="42">
        <f t="shared" si="79"/>
        <v>2.3551434060988262E-5</v>
      </c>
      <c r="R384" s="10">
        <v>191087.83</v>
      </c>
      <c r="S384" s="10">
        <v>0</v>
      </c>
      <c r="T384" s="10">
        <v>0</v>
      </c>
      <c r="U384" s="10"/>
      <c r="V384" s="10">
        <v>16815.72</v>
      </c>
      <c r="W384" s="10">
        <v>707.05</v>
      </c>
      <c r="X384" s="10">
        <f t="shared" si="80"/>
        <v>16893.494812454966</v>
      </c>
      <c r="Y384" s="10">
        <f t="shared" si="81"/>
        <v>639.11351229326362</v>
      </c>
      <c r="Z384" s="10">
        <f t="shared" si="82"/>
        <v>4204.6054047466532</v>
      </c>
      <c r="AA384" s="10"/>
      <c r="AB384" s="10"/>
      <c r="AC384" s="10"/>
      <c r="AD384" s="10"/>
      <c r="AE384" s="10"/>
      <c r="AF384" s="10"/>
      <c r="AG384" s="10"/>
      <c r="AH384" s="10"/>
      <c r="AI384" s="10"/>
    </row>
    <row r="385" spans="1:35" x14ac:dyDescent="0.4">
      <c r="A385" s="3">
        <v>6916</v>
      </c>
      <c r="B385" s="3" t="s">
        <v>761</v>
      </c>
      <c r="C385" s="3" t="s">
        <v>570</v>
      </c>
      <c r="D385" s="9" t="s">
        <v>762</v>
      </c>
      <c r="E385" s="10">
        <f t="shared" si="75"/>
        <v>37183.466433618705</v>
      </c>
      <c r="F385" s="11">
        <f t="shared" si="76"/>
        <v>2.0827732297583053E-4</v>
      </c>
      <c r="G385" s="10">
        <f t="shared" si="83"/>
        <v>10952.317964890453</v>
      </c>
      <c r="H385" s="11">
        <f t="shared" si="77"/>
        <v>6.1347681776249084E-5</v>
      </c>
      <c r="I385" s="11">
        <v>2.4247744249831688E-4</v>
      </c>
      <c r="J385" s="12">
        <f t="shared" si="84"/>
        <v>-3.4200119522486354E-5</v>
      </c>
      <c r="K385" s="39">
        <f t="shared" si="85"/>
        <v>8.7999999999999995E-2</v>
      </c>
      <c r="L385" s="39">
        <f t="shared" si="86"/>
        <v>3.7000000000000002E-3</v>
      </c>
      <c r="M385" s="39">
        <f t="shared" si="87"/>
        <v>9.169999999999999E-2</v>
      </c>
      <c r="N385" s="10">
        <f t="shared" si="88"/>
        <v>1697.7613636865524</v>
      </c>
      <c r="O385" s="13">
        <f t="shared" si="78"/>
        <v>9.5097425225724872E-6</v>
      </c>
      <c r="P385" s="41">
        <f t="shared" si="89"/>
        <v>9254.5566012039017</v>
      </c>
      <c r="Q385" s="42">
        <f t="shared" si="79"/>
        <v>5.1837939253676604E-5</v>
      </c>
      <c r="R385" s="10">
        <v>418881.66</v>
      </c>
      <c r="S385" s="10">
        <v>87039.05</v>
      </c>
      <c r="T385" s="10">
        <v>0</v>
      </c>
      <c r="U385" s="10"/>
      <c r="V385" s="10">
        <v>37012.28</v>
      </c>
      <c r="W385" s="10">
        <v>1878.23</v>
      </c>
      <c r="X385" s="10">
        <f t="shared" si="80"/>
        <v>37183.466433618705</v>
      </c>
      <c r="Y385" s="10">
        <f t="shared" si="81"/>
        <v>1697.7613636865524</v>
      </c>
      <c r="Z385" s="10">
        <f t="shared" si="82"/>
        <v>9254.5566012039017</v>
      </c>
      <c r="AA385" s="10"/>
      <c r="AB385" s="10"/>
      <c r="AC385" s="10"/>
      <c r="AD385" s="10"/>
      <c r="AE385" s="10"/>
      <c r="AF385" s="10"/>
      <c r="AG385" s="10"/>
      <c r="AH385" s="10"/>
      <c r="AI385" s="10"/>
    </row>
    <row r="386" spans="1:35" x14ac:dyDescent="0.4">
      <c r="A386" s="3">
        <v>6930</v>
      </c>
      <c r="B386" s="3" t="s">
        <v>763</v>
      </c>
      <c r="C386" s="3" t="s">
        <v>570</v>
      </c>
      <c r="D386" s="9" t="s">
        <v>764</v>
      </c>
      <c r="E386" s="10">
        <f t="shared" si="75"/>
        <v>9300.4075139711513</v>
      </c>
      <c r="F386" s="11">
        <f t="shared" si="76"/>
        <v>5.2094765910336211E-5</v>
      </c>
      <c r="G386" s="10">
        <f t="shared" si="83"/>
        <v>2666.5732763836472</v>
      </c>
      <c r="H386" s="11">
        <f t="shared" si="77"/>
        <v>1.493638965897847E-5</v>
      </c>
      <c r="I386" s="11">
        <v>5.601376364854889E-5</v>
      </c>
      <c r="J386" s="12">
        <f t="shared" si="84"/>
        <v>-3.9189977382126791E-6</v>
      </c>
      <c r="K386" s="39">
        <f t="shared" si="85"/>
        <v>8.7999999999999995E-2</v>
      </c>
      <c r="L386" s="39">
        <f t="shared" si="86"/>
        <v>3.7000000000000002E-3</v>
      </c>
      <c r="M386" s="39">
        <f t="shared" si="87"/>
        <v>9.169999999999999E-2</v>
      </c>
      <c r="N386" s="10">
        <f t="shared" si="88"/>
        <v>351.80394453650842</v>
      </c>
      <c r="O386" s="13">
        <f t="shared" si="78"/>
        <v>1.9705743118708637E-6</v>
      </c>
      <c r="P386" s="41">
        <f t="shared" si="89"/>
        <v>2314.7693318471388</v>
      </c>
      <c r="Q386" s="42">
        <f t="shared" si="79"/>
        <v>1.2965815347107607E-5</v>
      </c>
      <c r="R386" s="10">
        <v>105199.51</v>
      </c>
      <c r="S386" s="10">
        <v>0</v>
      </c>
      <c r="T386" s="10">
        <v>0</v>
      </c>
      <c r="U386" s="10"/>
      <c r="V386" s="10">
        <v>9257.59</v>
      </c>
      <c r="W386" s="10">
        <v>389.2</v>
      </c>
      <c r="X386" s="10">
        <f t="shared" si="80"/>
        <v>9300.4075139711513</v>
      </c>
      <c r="Y386" s="10">
        <f t="shared" si="81"/>
        <v>351.80394453650842</v>
      </c>
      <c r="Z386" s="10">
        <f t="shared" si="82"/>
        <v>2314.7693318471388</v>
      </c>
      <c r="AA386" s="10"/>
      <c r="AB386" s="10"/>
      <c r="AC386" s="10"/>
      <c r="AD386" s="10"/>
      <c r="AE386" s="10"/>
      <c r="AF386" s="10"/>
      <c r="AG386" s="10"/>
      <c r="AH386" s="10"/>
      <c r="AI386" s="10"/>
    </row>
    <row r="387" spans="1:35" x14ac:dyDescent="0.4">
      <c r="A387" s="3">
        <v>9853</v>
      </c>
      <c r="B387" s="3">
        <v>0</v>
      </c>
      <c r="C387" s="3" t="s">
        <v>570</v>
      </c>
      <c r="D387" s="9" t="s">
        <v>765</v>
      </c>
      <c r="E387" s="10">
        <f t="shared" si="75"/>
        <v>12816.88679390017</v>
      </c>
      <c r="F387" s="11">
        <f t="shared" si="76"/>
        <v>7.1791770008410418E-5</v>
      </c>
      <c r="G387" s="10">
        <f t="shared" si="83"/>
        <v>3781.7126787584393</v>
      </c>
      <c r="H387" s="11">
        <f t="shared" si="77"/>
        <v>2.1182667151318383E-5</v>
      </c>
      <c r="I387" s="11">
        <v>5.5657822983446114E-5</v>
      </c>
      <c r="J387" s="12">
        <f t="shared" si="84"/>
        <v>1.6133947024964304E-5</v>
      </c>
      <c r="K387" s="39">
        <f t="shared" si="85"/>
        <v>8.7999999999999995E-2</v>
      </c>
      <c r="L387" s="39">
        <f t="shared" si="86"/>
        <v>3.7000000000000002E-3</v>
      </c>
      <c r="M387" s="39">
        <f t="shared" si="87"/>
        <v>9.169999999999999E-2</v>
      </c>
      <c r="N387" s="10">
        <f t="shared" si="88"/>
        <v>591.73025748184602</v>
      </c>
      <c r="O387" s="13">
        <f t="shared" si="78"/>
        <v>3.3144837147482611E-6</v>
      </c>
      <c r="P387" s="41">
        <f t="shared" si="89"/>
        <v>3189.9824212765934</v>
      </c>
      <c r="Q387" s="42">
        <f t="shared" si="79"/>
        <v>1.7868183436570122E-5</v>
      </c>
      <c r="R387" s="10">
        <v>144080.82999999999</v>
      </c>
      <c r="S387" s="10">
        <v>31954.560000000001</v>
      </c>
      <c r="T387" s="10">
        <v>0</v>
      </c>
      <c r="U387" s="10"/>
      <c r="V387" s="10">
        <v>12757.880000000001</v>
      </c>
      <c r="W387" s="10">
        <v>654.63</v>
      </c>
      <c r="X387" s="10">
        <f t="shared" si="80"/>
        <v>12816.88679390017</v>
      </c>
      <c r="Y387" s="10">
        <f t="shared" si="81"/>
        <v>591.73025748184602</v>
      </c>
      <c r="Z387" s="10">
        <f t="shared" si="82"/>
        <v>3189.9824212765934</v>
      </c>
      <c r="AA387" s="10"/>
      <c r="AB387" s="10"/>
      <c r="AC387" s="10"/>
      <c r="AD387" s="10"/>
      <c r="AE387" s="10"/>
      <c r="AF387" s="10"/>
      <c r="AG387" s="10"/>
      <c r="AH387" s="10"/>
      <c r="AI387" s="10"/>
    </row>
    <row r="388" spans="1:35" x14ac:dyDescent="0.4">
      <c r="A388" s="3">
        <v>6918</v>
      </c>
      <c r="B388" s="3" t="s">
        <v>766</v>
      </c>
      <c r="C388" s="3" t="s">
        <v>570</v>
      </c>
      <c r="D388" s="9" t="s">
        <v>767</v>
      </c>
      <c r="E388" s="10">
        <f t="shared" si="75"/>
        <v>19738.663491138326</v>
      </c>
      <c r="F388" s="11">
        <f t="shared" si="76"/>
        <v>1.1056301053572742E-4</v>
      </c>
      <c r="G388" s="10">
        <f t="shared" si="83"/>
        <v>5708.6433642228849</v>
      </c>
      <c r="H388" s="11">
        <f t="shared" si="77"/>
        <v>3.1976065487242677E-5</v>
      </c>
      <c r="I388" s="11">
        <v>1.05625692184502E-4</v>
      </c>
      <c r="J388" s="12">
        <f t="shared" si="84"/>
        <v>4.9373183512254237E-6</v>
      </c>
      <c r="K388" s="39">
        <f t="shared" si="85"/>
        <v>8.7999999999999995E-2</v>
      </c>
      <c r="L388" s="39">
        <f t="shared" si="86"/>
        <v>3.7000000000000002E-3</v>
      </c>
      <c r="M388" s="39">
        <f t="shared" si="87"/>
        <v>9.169999999999999E-2</v>
      </c>
      <c r="N388" s="10">
        <f t="shared" si="88"/>
        <v>795.90670915683711</v>
      </c>
      <c r="O388" s="13">
        <f t="shared" si="78"/>
        <v>4.4581459078761915E-6</v>
      </c>
      <c r="P388" s="41">
        <f t="shared" si="89"/>
        <v>4912.7366550660481</v>
      </c>
      <c r="Q388" s="42">
        <f t="shared" si="79"/>
        <v>2.7517919579366485E-5</v>
      </c>
      <c r="R388" s="10">
        <v>223270.25</v>
      </c>
      <c r="S388" s="10">
        <v>14716.08</v>
      </c>
      <c r="T388" s="10">
        <v>0</v>
      </c>
      <c r="U388" s="10"/>
      <c r="V388" s="10">
        <v>19647.79</v>
      </c>
      <c r="W388" s="10">
        <v>880.51</v>
      </c>
      <c r="X388" s="10">
        <f t="shared" si="80"/>
        <v>19738.663491138326</v>
      </c>
      <c r="Y388" s="10">
        <f t="shared" si="81"/>
        <v>795.90670915683711</v>
      </c>
      <c r="Z388" s="10">
        <f t="shared" si="82"/>
        <v>4912.7366550660481</v>
      </c>
      <c r="AA388" s="10"/>
      <c r="AB388" s="10"/>
      <c r="AC388" s="10"/>
      <c r="AD388" s="10"/>
      <c r="AE388" s="10"/>
      <c r="AF388" s="10"/>
      <c r="AG388" s="10"/>
      <c r="AH388" s="10"/>
      <c r="AI388" s="10"/>
    </row>
    <row r="389" spans="1:35" x14ac:dyDescent="0.4">
      <c r="A389" s="3">
        <v>6951</v>
      </c>
      <c r="B389" s="3" t="s">
        <v>768</v>
      </c>
      <c r="C389" s="3" t="s">
        <v>570</v>
      </c>
      <c r="D389" s="9" t="s">
        <v>769</v>
      </c>
      <c r="E389" s="10">
        <f t="shared" si="75"/>
        <v>47762.661269617929</v>
      </c>
      <c r="F389" s="11">
        <f t="shared" si="76"/>
        <v>2.6753501439132164E-4</v>
      </c>
      <c r="G389" s="10">
        <f t="shared" si="83"/>
        <v>13694.456994466935</v>
      </c>
      <c r="H389" s="11">
        <f t="shared" si="77"/>
        <v>7.670734108416556E-5</v>
      </c>
      <c r="I389" s="11">
        <v>2.8317484427233664E-4</v>
      </c>
      <c r="J389" s="12">
        <f t="shared" si="84"/>
        <v>-1.5639829881014999E-5</v>
      </c>
      <c r="K389" s="39">
        <f t="shared" si="85"/>
        <v>8.7999999999999995E-2</v>
      </c>
      <c r="L389" s="39">
        <f t="shared" si="86"/>
        <v>3.7000000000000002E-3</v>
      </c>
      <c r="M389" s="39">
        <f t="shared" si="87"/>
        <v>9.169999999999999E-2</v>
      </c>
      <c r="N389" s="10">
        <f t="shared" si="88"/>
        <v>1806.8549352849882</v>
      </c>
      <c r="O389" s="13">
        <f t="shared" si="78"/>
        <v>1.0120812958594313E-5</v>
      </c>
      <c r="P389" s="41">
        <f t="shared" si="89"/>
        <v>11887.602059181947</v>
      </c>
      <c r="Q389" s="42">
        <f t="shared" si="79"/>
        <v>6.6586528125571245E-5</v>
      </c>
      <c r="R389" s="10">
        <v>540258.4</v>
      </c>
      <c r="S389" s="10">
        <v>0</v>
      </c>
      <c r="T389" s="10">
        <v>0</v>
      </c>
      <c r="U389" s="10"/>
      <c r="V389" s="10">
        <v>47542.77</v>
      </c>
      <c r="W389" s="10">
        <v>1998.92</v>
      </c>
      <c r="X389" s="10">
        <f t="shared" si="80"/>
        <v>47762.661269617929</v>
      </c>
      <c r="Y389" s="10">
        <f t="shared" si="81"/>
        <v>1806.8549352849882</v>
      </c>
      <c r="Z389" s="10">
        <f t="shared" si="82"/>
        <v>11887.602059181947</v>
      </c>
      <c r="AA389" s="10"/>
      <c r="AB389" s="10"/>
      <c r="AC389" s="10"/>
      <c r="AD389" s="10"/>
      <c r="AE389" s="10"/>
      <c r="AF389" s="10"/>
      <c r="AG389" s="10"/>
      <c r="AH389" s="10"/>
      <c r="AI389" s="10"/>
    </row>
    <row r="390" spans="1:35" x14ac:dyDescent="0.4">
      <c r="A390" s="3">
        <v>7275</v>
      </c>
      <c r="B390" s="3" t="s">
        <v>770</v>
      </c>
      <c r="C390" s="3" t="s">
        <v>570</v>
      </c>
      <c r="D390" s="9" t="s">
        <v>771</v>
      </c>
      <c r="E390" s="10">
        <f t="shared" si="75"/>
        <v>1071.2719561406366</v>
      </c>
      <c r="F390" s="11">
        <f t="shared" si="76"/>
        <v>6.0005609106503854E-6</v>
      </c>
      <c r="G390" s="10">
        <f t="shared" si="83"/>
        <v>358.51084854796306</v>
      </c>
      <c r="H390" s="11">
        <f t="shared" si="77"/>
        <v>2.0081419769366106E-6</v>
      </c>
      <c r="I390" s="11">
        <v>9.1094066745990444E-6</v>
      </c>
      <c r="J390" s="12">
        <f t="shared" si="84"/>
        <v>-3.108845763948659E-6</v>
      </c>
      <c r="K390" s="39">
        <f t="shared" si="85"/>
        <v>8.7999999999999995E-2</v>
      </c>
      <c r="L390" s="39">
        <f t="shared" si="86"/>
        <v>3.7000000000000002E-3</v>
      </c>
      <c r="M390" s="39">
        <f t="shared" si="87"/>
        <v>9.169999999999999E-2</v>
      </c>
      <c r="N390" s="10">
        <f t="shared" si="88"/>
        <v>91.883018916074207</v>
      </c>
      <c r="O390" s="13">
        <f t="shared" si="78"/>
        <v>5.1466823946986972E-7</v>
      </c>
      <c r="P390" s="41">
        <f t="shared" si="89"/>
        <v>266.62782963188886</v>
      </c>
      <c r="Q390" s="42">
        <f t="shared" si="79"/>
        <v>1.4934737374667409E-6</v>
      </c>
      <c r="R390" s="10">
        <v>12117.35</v>
      </c>
      <c r="S390" s="10">
        <v>15346.2</v>
      </c>
      <c r="T390" s="10">
        <v>0</v>
      </c>
      <c r="U390" s="10"/>
      <c r="V390" s="10">
        <v>1066.3399999999999</v>
      </c>
      <c r="W390" s="10">
        <v>101.65</v>
      </c>
      <c r="X390" s="10">
        <f t="shared" si="80"/>
        <v>1071.2719561406366</v>
      </c>
      <c r="Y390" s="10">
        <f t="shared" si="81"/>
        <v>91.883018916074207</v>
      </c>
      <c r="Z390" s="10">
        <f t="shared" si="82"/>
        <v>266.62782963188886</v>
      </c>
      <c r="AA390" s="10"/>
      <c r="AB390" s="10"/>
      <c r="AC390" s="10"/>
      <c r="AD390" s="10"/>
      <c r="AE390" s="10"/>
      <c r="AF390" s="10"/>
      <c r="AG390" s="10"/>
      <c r="AH390" s="10"/>
      <c r="AI390" s="10"/>
    </row>
    <row r="391" spans="1:35" x14ac:dyDescent="0.4">
      <c r="A391" s="3">
        <v>9220</v>
      </c>
      <c r="B391" s="3">
        <v>0</v>
      </c>
      <c r="C391" s="3" t="s">
        <v>570</v>
      </c>
      <c r="D391" s="9" t="s">
        <v>772</v>
      </c>
      <c r="E391" s="10">
        <f t="shared" si="75"/>
        <v>122.04186022466058</v>
      </c>
      <c r="F391" s="11">
        <f t="shared" si="76"/>
        <v>6.835982326704513E-7</v>
      </c>
      <c r="G391" s="10">
        <f t="shared" si="83"/>
        <v>76.420339003946907</v>
      </c>
      <c r="H391" s="11">
        <f t="shared" si="77"/>
        <v>4.280564765811292E-7</v>
      </c>
      <c r="I391" s="11">
        <v>2.9051498119213066E-6</v>
      </c>
      <c r="J391" s="12">
        <f t="shared" si="84"/>
        <v>-2.2215515792508554E-6</v>
      </c>
      <c r="K391" s="39">
        <f t="shared" si="85"/>
        <v>8.7999999999999995E-2</v>
      </c>
      <c r="L391" s="39">
        <f t="shared" si="86"/>
        <v>3.7000000000000002E-3</v>
      </c>
      <c r="M391" s="39">
        <f t="shared" si="87"/>
        <v>9.169999999999999E-2</v>
      </c>
      <c r="N391" s="10">
        <f t="shared" si="88"/>
        <v>46.045459749973631</v>
      </c>
      <c r="O391" s="13">
        <f t="shared" si="78"/>
        <v>2.5791638090108373E-7</v>
      </c>
      <c r="P391" s="41">
        <f t="shared" si="89"/>
        <v>30.374879253973276</v>
      </c>
      <c r="Q391" s="42">
        <f t="shared" si="79"/>
        <v>1.7014009568004547E-7</v>
      </c>
      <c r="R391" s="10">
        <v>1380.5</v>
      </c>
      <c r="S391" s="10">
        <v>12381.25</v>
      </c>
      <c r="T391" s="10">
        <v>0</v>
      </c>
      <c r="U391" s="10"/>
      <c r="V391" s="10">
        <v>121.48</v>
      </c>
      <c r="W391" s="10">
        <v>50.94</v>
      </c>
      <c r="X391" s="10">
        <f t="shared" si="80"/>
        <v>122.04186022466058</v>
      </c>
      <c r="Y391" s="10">
        <f t="shared" si="81"/>
        <v>46.045459749973631</v>
      </c>
      <c r="Z391" s="10">
        <f t="shared" si="82"/>
        <v>30.374879253973276</v>
      </c>
      <c r="AA391" s="10"/>
      <c r="AB391" s="10"/>
      <c r="AC391" s="10"/>
      <c r="AD391" s="10"/>
      <c r="AE391" s="10"/>
      <c r="AF391" s="10"/>
      <c r="AG391" s="10"/>
      <c r="AH391" s="10"/>
      <c r="AI391" s="10"/>
    </row>
    <row r="392" spans="1:35" x14ac:dyDescent="0.4">
      <c r="A392" s="3">
        <v>7040</v>
      </c>
      <c r="B392" s="3" t="s">
        <v>773</v>
      </c>
      <c r="C392" s="3" t="s">
        <v>570</v>
      </c>
      <c r="D392" s="9" t="s">
        <v>774</v>
      </c>
      <c r="E392" s="10">
        <f t="shared" si="75"/>
        <v>22054.033063729512</v>
      </c>
      <c r="F392" s="11">
        <f t="shared" si="76"/>
        <v>1.2353218803669806E-4</v>
      </c>
      <c r="G392" s="10">
        <f t="shared" si="83"/>
        <v>6323.3479236345083</v>
      </c>
      <c r="H392" s="11">
        <f t="shared" si="77"/>
        <v>3.5419236130944022E-5</v>
      </c>
      <c r="I392" s="11">
        <v>1.5234758159714661E-4</v>
      </c>
      <c r="J392" s="12">
        <f t="shared" si="84"/>
        <v>-2.8815393560448541E-5</v>
      </c>
      <c r="K392" s="39">
        <f t="shared" si="85"/>
        <v>8.7999999999999995E-2</v>
      </c>
      <c r="L392" s="39">
        <f t="shared" si="86"/>
        <v>3.7000000000000002E-3</v>
      </c>
      <c r="M392" s="39">
        <f t="shared" si="87"/>
        <v>9.169999999999999E-2</v>
      </c>
      <c r="N392" s="10">
        <f t="shared" si="88"/>
        <v>834.34119970589245</v>
      </c>
      <c r="O392" s="13">
        <f t="shared" si="78"/>
        <v>4.6734306451340261E-6</v>
      </c>
      <c r="P392" s="41">
        <f t="shared" si="89"/>
        <v>5489.0067239286163</v>
      </c>
      <c r="Q392" s="42">
        <f t="shared" si="79"/>
        <v>3.0745805485809994E-5</v>
      </c>
      <c r="R392" s="10">
        <v>249460.79</v>
      </c>
      <c r="S392" s="10">
        <v>0</v>
      </c>
      <c r="T392" s="10">
        <v>0</v>
      </c>
      <c r="U392" s="10"/>
      <c r="V392" s="10">
        <v>21952.5</v>
      </c>
      <c r="W392" s="10">
        <v>923.03</v>
      </c>
      <c r="X392" s="10">
        <f t="shared" si="80"/>
        <v>22054.033063729512</v>
      </c>
      <c r="Y392" s="10">
        <f t="shared" si="81"/>
        <v>834.34119970589245</v>
      </c>
      <c r="Z392" s="10">
        <f t="shared" si="82"/>
        <v>5489.0067239286163</v>
      </c>
      <c r="AA392" s="10"/>
      <c r="AB392" s="10"/>
      <c r="AC392" s="10"/>
      <c r="AD392" s="10"/>
      <c r="AE392" s="10"/>
      <c r="AF392" s="10"/>
      <c r="AG392" s="10"/>
      <c r="AH392" s="10"/>
      <c r="AI392" s="10"/>
    </row>
    <row r="393" spans="1:35" x14ac:dyDescent="0.4">
      <c r="A393" s="3">
        <v>7007</v>
      </c>
      <c r="B393" s="3" t="s">
        <v>775</v>
      </c>
      <c r="C393" s="3" t="s">
        <v>570</v>
      </c>
      <c r="D393" s="9" t="s">
        <v>776</v>
      </c>
      <c r="E393" s="10">
        <f t="shared" si="75"/>
        <v>18347.46866383747</v>
      </c>
      <c r="F393" s="11">
        <f t="shared" si="76"/>
        <v>1.0277045211771856E-4</v>
      </c>
      <c r="G393" s="10">
        <f t="shared" si="83"/>
        <v>5260.618388637351</v>
      </c>
      <c r="H393" s="11">
        <f t="shared" si="77"/>
        <v>2.9466524245092662E-5</v>
      </c>
      <c r="I393" s="11">
        <v>9.8661103847177463E-5</v>
      </c>
      <c r="J393" s="12">
        <f t="shared" si="84"/>
        <v>4.1093482705410929E-6</v>
      </c>
      <c r="K393" s="39">
        <f t="shared" si="85"/>
        <v>8.7999999999999995E-2</v>
      </c>
      <c r="L393" s="39">
        <f t="shared" si="86"/>
        <v>3.7000000000000002E-3</v>
      </c>
      <c r="M393" s="39">
        <f t="shared" si="87"/>
        <v>9.169999999999999E-2</v>
      </c>
      <c r="N393" s="10">
        <f t="shared" si="88"/>
        <v>694.13485377306142</v>
      </c>
      <c r="O393" s="13">
        <f t="shared" si="78"/>
        <v>3.8880869105135487E-6</v>
      </c>
      <c r="P393" s="41">
        <f t="shared" si="89"/>
        <v>4566.4835348642891</v>
      </c>
      <c r="Q393" s="42">
        <f t="shared" si="79"/>
        <v>2.5578437334579109E-5</v>
      </c>
      <c r="R393" s="10">
        <v>192130.71</v>
      </c>
      <c r="S393" s="10">
        <v>0</v>
      </c>
      <c r="T393" s="10">
        <v>0</v>
      </c>
      <c r="U393" s="10"/>
      <c r="V393" s="10">
        <v>18263</v>
      </c>
      <c r="W393" s="10">
        <v>767.92</v>
      </c>
      <c r="X393" s="10">
        <f t="shared" si="80"/>
        <v>18347.46866383747</v>
      </c>
      <c r="Y393" s="10">
        <f t="shared" si="81"/>
        <v>694.13485377306142</v>
      </c>
      <c r="Z393" s="10">
        <f t="shared" si="82"/>
        <v>4566.4835348642891</v>
      </c>
      <c r="AA393" s="10"/>
      <c r="AB393" s="10"/>
      <c r="AC393" s="10"/>
      <c r="AD393" s="10"/>
      <c r="AE393" s="10"/>
      <c r="AF393" s="10"/>
      <c r="AG393" s="10"/>
      <c r="AH393" s="10"/>
      <c r="AI393" s="10"/>
    </row>
    <row r="394" spans="1:35" x14ac:dyDescent="0.4">
      <c r="A394" s="3">
        <v>7073</v>
      </c>
      <c r="B394" s="3" t="s">
        <v>777</v>
      </c>
      <c r="C394" s="3" t="s">
        <v>570</v>
      </c>
      <c r="D394" s="9" t="s">
        <v>778</v>
      </c>
      <c r="E394" s="10">
        <f t="shared" si="75"/>
        <v>5069.1675961261035</v>
      </c>
      <c r="F394" s="11">
        <f t="shared" si="76"/>
        <v>2.8394142824790443E-5</v>
      </c>
      <c r="G394" s="10">
        <f t="shared" si="83"/>
        <v>1453.4439352128879</v>
      </c>
      <c r="H394" s="11">
        <f t="shared" si="77"/>
        <v>8.1412369785916171E-6</v>
      </c>
      <c r="I394" s="11">
        <v>3.4902152875740007E-5</v>
      </c>
      <c r="J394" s="12">
        <f t="shared" si="84"/>
        <v>-6.5080100509495638E-6</v>
      </c>
      <c r="K394" s="39">
        <f t="shared" si="85"/>
        <v>8.7999999999999995E-2</v>
      </c>
      <c r="L394" s="39">
        <f t="shared" si="86"/>
        <v>3.7000000000000002E-3</v>
      </c>
      <c r="M394" s="39">
        <f t="shared" si="87"/>
        <v>9.169999999999999E-2</v>
      </c>
      <c r="N394" s="10">
        <f t="shared" si="88"/>
        <v>191.78376904499225</v>
      </c>
      <c r="O394" s="13">
        <f t="shared" si="78"/>
        <v>1.0742465358418321E-6</v>
      </c>
      <c r="P394" s="41">
        <f t="shared" si="89"/>
        <v>1261.6601661678956</v>
      </c>
      <c r="Q394" s="42">
        <f t="shared" si="79"/>
        <v>7.0669904427497844E-6</v>
      </c>
      <c r="R394" s="10">
        <v>56654.26</v>
      </c>
      <c r="S394" s="10">
        <v>0</v>
      </c>
      <c r="T394" s="10">
        <v>0</v>
      </c>
      <c r="U394" s="10"/>
      <c r="V394" s="10">
        <v>5045.83</v>
      </c>
      <c r="W394" s="10">
        <v>212.17</v>
      </c>
      <c r="X394" s="10">
        <f t="shared" si="80"/>
        <v>5069.1675961261035</v>
      </c>
      <c r="Y394" s="10">
        <f t="shared" si="81"/>
        <v>191.78376904499225</v>
      </c>
      <c r="Z394" s="10">
        <f t="shared" si="82"/>
        <v>1261.6601661678956</v>
      </c>
      <c r="AA394" s="10"/>
      <c r="AB394" s="10"/>
      <c r="AC394" s="10"/>
      <c r="AD394" s="10"/>
      <c r="AE394" s="10"/>
      <c r="AF394" s="10"/>
      <c r="AG394" s="10"/>
      <c r="AH394" s="10"/>
      <c r="AI394" s="10"/>
    </row>
    <row r="395" spans="1:35" x14ac:dyDescent="0.4">
      <c r="A395" s="3">
        <v>6920</v>
      </c>
      <c r="B395" s="3" t="s">
        <v>779</v>
      </c>
      <c r="C395" s="3" t="s">
        <v>570</v>
      </c>
      <c r="D395" s="9" t="s">
        <v>780</v>
      </c>
      <c r="E395" s="10">
        <f t="shared" ref="E395:E458" si="90">X395</f>
        <v>45468.318500899819</v>
      </c>
      <c r="F395" s="11">
        <f t="shared" ref="F395:F458" si="91">E395/($E$582+$G$582)</f>
        <v>2.5468361521608187E-4</v>
      </c>
      <c r="G395" s="10">
        <f t="shared" si="83"/>
        <v>13036.590135447124</v>
      </c>
      <c r="H395" s="11">
        <f t="shared" ref="H395:H458" si="92">G395/($E$582+$G$582)</f>
        <v>7.3022403626390469E-5</v>
      </c>
      <c r="I395" s="11">
        <v>2.5977522339873149E-4</v>
      </c>
      <c r="J395" s="12">
        <f t="shared" si="84"/>
        <v>-5.0916081826496234E-6</v>
      </c>
      <c r="K395" s="39">
        <f t="shared" si="85"/>
        <v>8.7999999999999995E-2</v>
      </c>
      <c r="L395" s="39">
        <f t="shared" si="86"/>
        <v>3.7000000000000002E-3</v>
      </c>
      <c r="M395" s="39">
        <f t="shared" si="87"/>
        <v>9.169999999999999E-2</v>
      </c>
      <c r="N395" s="10">
        <f t="shared" si="88"/>
        <v>1720.0248044726113</v>
      </c>
      <c r="O395" s="13">
        <f t="shared" ref="O395:O458" si="93">N395/($E$582+$G$582)</f>
        <v>9.6344476749398529E-6</v>
      </c>
      <c r="P395" s="41">
        <f t="shared" si="89"/>
        <v>11316.565330974512</v>
      </c>
      <c r="Q395" s="42">
        <f t="shared" ref="Q395:Q458" si="94">P395/($E$582+$G$582)</f>
        <v>6.3387955951450616E-5</v>
      </c>
      <c r="R395" s="10">
        <v>513763.86</v>
      </c>
      <c r="S395" s="10">
        <v>0</v>
      </c>
      <c r="T395" s="10">
        <v>0</v>
      </c>
      <c r="U395" s="10"/>
      <c r="V395" s="10">
        <v>45258.99</v>
      </c>
      <c r="W395" s="10">
        <v>1902.86</v>
      </c>
      <c r="X395" s="10">
        <f t="shared" ref="X395:X458" si="95">V395/$V$582*$X$583</f>
        <v>45468.318500899819</v>
      </c>
      <c r="Y395" s="10">
        <f t="shared" ref="Y395:Y458" si="96">W395/$W$582*$Y$583</f>
        <v>1720.0248044726113</v>
      </c>
      <c r="Z395" s="10">
        <f t="shared" ref="Z395:Z458" si="97">V395/$V$582*$Z$583</f>
        <v>11316.565330974512</v>
      </c>
      <c r="AA395" s="10"/>
      <c r="AB395" s="10"/>
      <c r="AC395" s="10"/>
      <c r="AD395" s="10"/>
      <c r="AE395" s="10"/>
      <c r="AF395" s="10"/>
      <c r="AG395" s="10"/>
      <c r="AH395" s="10"/>
      <c r="AI395" s="10"/>
    </row>
    <row r="396" spans="1:35" x14ac:dyDescent="0.4">
      <c r="A396" s="3">
        <v>6921</v>
      </c>
      <c r="B396" s="3" t="s">
        <v>781</v>
      </c>
      <c r="C396" s="3" t="s">
        <v>570</v>
      </c>
      <c r="D396" s="9" t="s">
        <v>782</v>
      </c>
      <c r="E396" s="10">
        <f t="shared" si="90"/>
        <v>168121.09126427147</v>
      </c>
      <c r="F396" s="11">
        <f t="shared" si="91"/>
        <v>9.4170377812432475E-4</v>
      </c>
      <c r="G396" s="10">
        <f t="shared" ref="G396:G459" si="98">Y396+Z396</f>
        <v>48535.660138558233</v>
      </c>
      <c r="H396" s="11">
        <f t="shared" si="92"/>
        <v>2.7186484564504972E-4</v>
      </c>
      <c r="I396" s="11">
        <v>1.0110787211928883E-3</v>
      </c>
      <c r="J396" s="12">
        <f t="shared" ref="J396:J459" si="99">F396-I396</f>
        <v>-6.9374943068563539E-5</v>
      </c>
      <c r="K396" s="39">
        <f t="shared" ref="K396:K459" si="100">IF(OR($C396="City",$C396="County",$C396="Other Local Government",$C396="Consolidated Government"),0.0907,IF(OR($C396="School District"),0.088,IF(OR($C396="State Agency",$C396="University"),0.0917,)))</f>
        <v>8.7999999999999995E-2</v>
      </c>
      <c r="L396" s="39">
        <f t="shared" ref="L396:L459" si="101">IF(OR($C396="City",$C396="County",$C396="Other Local Government",$C396="Consolidated Government"),0.001,IF(OR($C396="School District"),0.0037,IF(OR($C396="State Agency",$C396="University"),0,)))</f>
        <v>3.7000000000000002E-3</v>
      </c>
      <c r="M396" s="39">
        <f t="shared" ref="M396:M459" si="102">K396+L396</f>
        <v>9.169999999999999E-2</v>
      </c>
      <c r="N396" s="10">
        <f t="shared" ref="N396:N459" si="103">Y396</f>
        <v>6692.1661292250164</v>
      </c>
      <c r="O396" s="13">
        <f t="shared" si="93"/>
        <v>3.7485113142767973E-5</v>
      </c>
      <c r="P396" s="41">
        <f t="shared" ref="P396:P459" si="104">Z396</f>
        <v>41843.494009333219</v>
      </c>
      <c r="Q396" s="42">
        <f t="shared" si="94"/>
        <v>2.3437973250228176E-4</v>
      </c>
      <c r="R396" s="10">
        <v>1882680.4</v>
      </c>
      <c r="S396" s="10">
        <v>99334.79</v>
      </c>
      <c r="T396" s="10">
        <v>0</v>
      </c>
      <c r="U396" s="10"/>
      <c r="V396" s="10">
        <v>167347.09000000003</v>
      </c>
      <c r="W396" s="10">
        <v>7403.5300000000007</v>
      </c>
      <c r="X396" s="10">
        <f t="shared" si="95"/>
        <v>168121.09126427147</v>
      </c>
      <c r="Y396" s="10">
        <f t="shared" si="96"/>
        <v>6692.1661292250164</v>
      </c>
      <c r="Z396" s="10">
        <f t="shared" si="97"/>
        <v>41843.494009333219</v>
      </c>
      <c r="AA396" s="10"/>
      <c r="AB396" s="10"/>
      <c r="AC396" s="10"/>
      <c r="AD396" s="10"/>
      <c r="AE396" s="10"/>
      <c r="AF396" s="10"/>
      <c r="AG396" s="10"/>
      <c r="AH396" s="10"/>
      <c r="AI396" s="10"/>
    </row>
    <row r="397" spans="1:35" x14ac:dyDescent="0.4">
      <c r="A397" s="3">
        <v>6922</v>
      </c>
      <c r="B397" s="3" t="s">
        <v>783</v>
      </c>
      <c r="C397" s="3" t="s">
        <v>570</v>
      </c>
      <c r="D397" s="9" t="s">
        <v>784</v>
      </c>
      <c r="E397" s="10">
        <f t="shared" si="90"/>
        <v>21321.10880354758</v>
      </c>
      <c r="F397" s="11">
        <f t="shared" si="91"/>
        <v>1.1942682838371216E-4</v>
      </c>
      <c r="G397" s="10">
        <f t="shared" si="98"/>
        <v>6113.189951986742</v>
      </c>
      <c r="H397" s="11">
        <f t="shared" si="92"/>
        <v>3.4242069397041758E-5</v>
      </c>
      <c r="I397" s="11">
        <v>1.2963987435807999E-4</v>
      </c>
      <c r="J397" s="12">
        <f t="shared" si="99"/>
        <v>-1.0213045974367832E-5</v>
      </c>
      <c r="K397" s="39">
        <f t="shared" si="100"/>
        <v>8.7999999999999995E-2</v>
      </c>
      <c r="L397" s="39">
        <f t="shared" si="101"/>
        <v>3.7000000000000002E-3</v>
      </c>
      <c r="M397" s="39">
        <f t="shared" si="102"/>
        <v>9.169999999999999E-2</v>
      </c>
      <c r="N397" s="10">
        <f t="shared" si="103"/>
        <v>806.6000304925692</v>
      </c>
      <c r="O397" s="13">
        <f t="shared" si="93"/>
        <v>4.5180428608809005E-6</v>
      </c>
      <c r="P397" s="41">
        <f t="shared" si="104"/>
        <v>5306.5899214941728</v>
      </c>
      <c r="Q397" s="42">
        <f t="shared" si="94"/>
        <v>2.9724026536160858E-5</v>
      </c>
      <c r="R397" s="10">
        <v>241169.72</v>
      </c>
      <c r="S397" s="10">
        <v>0</v>
      </c>
      <c r="T397" s="10">
        <v>0</v>
      </c>
      <c r="U397" s="10"/>
      <c r="V397" s="10">
        <v>21222.95</v>
      </c>
      <c r="W397" s="10">
        <v>892.34</v>
      </c>
      <c r="X397" s="10">
        <f t="shared" si="95"/>
        <v>21321.10880354758</v>
      </c>
      <c r="Y397" s="10">
        <f t="shared" si="96"/>
        <v>806.6000304925692</v>
      </c>
      <c r="Z397" s="10">
        <f t="shared" si="97"/>
        <v>5306.5899214941728</v>
      </c>
      <c r="AA397" s="10"/>
      <c r="AB397" s="10"/>
      <c r="AC397" s="10"/>
      <c r="AD397" s="10"/>
      <c r="AE397" s="10"/>
      <c r="AF397" s="10"/>
      <c r="AG397" s="10"/>
      <c r="AH397" s="10"/>
      <c r="AI397" s="10"/>
    </row>
    <row r="398" spans="1:35" x14ac:dyDescent="0.4">
      <c r="A398" s="3">
        <v>6899</v>
      </c>
      <c r="B398" s="3" t="s">
        <v>785</v>
      </c>
      <c r="C398" s="3" t="s">
        <v>570</v>
      </c>
      <c r="D398" s="9" t="s">
        <v>786</v>
      </c>
      <c r="E398" s="10">
        <f t="shared" si="90"/>
        <v>112545.78187502957</v>
      </c>
      <c r="F398" s="11">
        <f t="shared" si="91"/>
        <v>6.3040744743366438E-4</v>
      </c>
      <c r="G398" s="10">
        <f t="shared" si="98"/>
        <v>32557.092591467233</v>
      </c>
      <c r="H398" s="11">
        <f t="shared" si="92"/>
        <v>1.8236341953035927E-4</v>
      </c>
      <c r="I398" s="11">
        <v>6.6177824432665094E-4</v>
      </c>
      <c r="J398" s="12">
        <f t="shared" si="99"/>
        <v>-3.1370796892986569E-5</v>
      </c>
      <c r="K398" s="39">
        <f t="shared" si="100"/>
        <v>8.7999999999999995E-2</v>
      </c>
      <c r="L398" s="39">
        <f t="shared" si="101"/>
        <v>3.7000000000000002E-3</v>
      </c>
      <c r="M398" s="39">
        <f t="shared" si="102"/>
        <v>9.169999999999999E-2</v>
      </c>
      <c r="N398" s="10">
        <f t="shared" si="103"/>
        <v>4545.6829922938232</v>
      </c>
      <c r="O398" s="13">
        <f t="shared" si="93"/>
        <v>2.5461926375850835E-5</v>
      </c>
      <c r="P398" s="41">
        <f t="shared" si="104"/>
        <v>28011.40959917341</v>
      </c>
      <c r="Q398" s="42">
        <f t="shared" si="94"/>
        <v>1.5690149315450845E-4</v>
      </c>
      <c r="R398" s="10">
        <v>1253293.6099999999</v>
      </c>
      <c r="S398" s="10">
        <v>86073.54</v>
      </c>
      <c r="T398" s="10">
        <v>0</v>
      </c>
      <c r="U398" s="10"/>
      <c r="V398" s="10">
        <v>112027.63999999998</v>
      </c>
      <c r="W398" s="10">
        <v>5028.8799999999992</v>
      </c>
      <c r="X398" s="10">
        <f t="shared" si="95"/>
        <v>112545.78187502957</v>
      </c>
      <c r="Y398" s="10">
        <f t="shared" si="96"/>
        <v>4545.6829922938232</v>
      </c>
      <c r="Z398" s="10">
        <f t="shared" si="97"/>
        <v>28011.40959917341</v>
      </c>
      <c r="AA398" s="10"/>
      <c r="AB398" s="10"/>
      <c r="AC398" s="10"/>
      <c r="AD398" s="10"/>
      <c r="AE398" s="10"/>
      <c r="AF398" s="10"/>
      <c r="AG398" s="10"/>
      <c r="AH398" s="10"/>
      <c r="AI398" s="10"/>
    </row>
    <row r="399" spans="1:35" x14ac:dyDescent="0.4">
      <c r="A399" s="3">
        <v>6923</v>
      </c>
      <c r="B399" s="3" t="s">
        <v>787</v>
      </c>
      <c r="C399" s="3" t="s">
        <v>570</v>
      </c>
      <c r="D399" s="9" t="s">
        <v>788</v>
      </c>
      <c r="E399" s="10">
        <f t="shared" si="90"/>
        <v>53877.070984887461</v>
      </c>
      <c r="F399" s="11">
        <f t="shared" si="91"/>
        <v>3.0178391610002149E-4</v>
      </c>
      <c r="G399" s="10">
        <f t="shared" si="98"/>
        <v>15554.511660395143</v>
      </c>
      <c r="H399" s="11">
        <f t="shared" si="92"/>
        <v>8.7126143943760251E-5</v>
      </c>
      <c r="I399" s="11">
        <v>2.9364912989219676E-4</v>
      </c>
      <c r="J399" s="12">
        <f t="shared" si="99"/>
        <v>8.1347862078247281E-6</v>
      </c>
      <c r="K399" s="39">
        <f t="shared" si="100"/>
        <v>8.7999999999999995E-2</v>
      </c>
      <c r="L399" s="39">
        <f t="shared" si="101"/>
        <v>3.7000000000000002E-3</v>
      </c>
      <c r="M399" s="39">
        <f t="shared" si="102"/>
        <v>9.169999999999999E-2</v>
      </c>
      <c r="N399" s="10">
        <f t="shared" si="103"/>
        <v>2145.1001460906446</v>
      </c>
      <c r="O399" s="13">
        <f t="shared" si="93"/>
        <v>1.201544016183706E-5</v>
      </c>
      <c r="P399" s="41">
        <f t="shared" si="104"/>
        <v>13409.411514304498</v>
      </c>
      <c r="Q399" s="42">
        <f t="shared" si="94"/>
        <v>7.5110703781923192E-5</v>
      </c>
      <c r="R399" s="10">
        <v>607644.96</v>
      </c>
      <c r="S399" s="10">
        <v>31985.47</v>
      </c>
      <c r="T399" s="10">
        <v>0</v>
      </c>
      <c r="U399" s="10"/>
      <c r="V399" s="10">
        <v>53629.03</v>
      </c>
      <c r="W399" s="10">
        <v>2373.1200000000003</v>
      </c>
      <c r="X399" s="10">
        <f t="shared" si="95"/>
        <v>53877.070984887461</v>
      </c>
      <c r="Y399" s="10">
        <f t="shared" si="96"/>
        <v>2145.1001460906446</v>
      </c>
      <c r="Z399" s="10">
        <f t="shared" si="97"/>
        <v>13409.411514304498</v>
      </c>
      <c r="AA399" s="10"/>
      <c r="AB399" s="10"/>
      <c r="AC399" s="10"/>
      <c r="AD399" s="10"/>
      <c r="AE399" s="10"/>
      <c r="AF399" s="10"/>
      <c r="AG399" s="10"/>
      <c r="AH399" s="10"/>
      <c r="AI399" s="10"/>
    </row>
    <row r="400" spans="1:35" x14ac:dyDescent="0.4">
      <c r="A400" s="3">
        <v>6924</v>
      </c>
      <c r="B400" s="3" t="s">
        <v>789</v>
      </c>
      <c r="C400" s="3" t="s">
        <v>570</v>
      </c>
      <c r="D400" s="9" t="s">
        <v>790</v>
      </c>
      <c r="E400" s="10">
        <f t="shared" si="90"/>
        <v>16430.392768433219</v>
      </c>
      <c r="F400" s="11">
        <f t="shared" si="91"/>
        <v>9.2032253834104901E-5</v>
      </c>
      <c r="G400" s="10">
        <f t="shared" si="98"/>
        <v>4859.823953683097</v>
      </c>
      <c r="H400" s="11">
        <f t="shared" si="92"/>
        <v>2.7221537427499746E-5</v>
      </c>
      <c r="I400" s="11">
        <v>9.4002754377864781E-5</v>
      </c>
      <c r="J400" s="12">
        <f t="shared" si="99"/>
        <v>-1.9705005437598792E-6</v>
      </c>
      <c r="K400" s="39">
        <f t="shared" si="100"/>
        <v>8.7999999999999995E-2</v>
      </c>
      <c r="L400" s="39">
        <f t="shared" si="101"/>
        <v>3.7000000000000002E-3</v>
      </c>
      <c r="M400" s="39">
        <f t="shared" si="102"/>
        <v>9.169999999999999E-2</v>
      </c>
      <c r="N400" s="10">
        <f t="shared" si="103"/>
        <v>770.47956383357916</v>
      </c>
      <c r="O400" s="13">
        <f t="shared" si="93"/>
        <v>4.3157197634955971E-6</v>
      </c>
      <c r="P400" s="41">
        <f t="shared" si="104"/>
        <v>4089.3443898495179</v>
      </c>
      <c r="Q400" s="42">
        <f t="shared" si="94"/>
        <v>2.2905817664004147E-5</v>
      </c>
      <c r="R400" s="10">
        <v>182609.3</v>
      </c>
      <c r="S400" s="10">
        <v>44499.96</v>
      </c>
      <c r="T400" s="10">
        <v>0</v>
      </c>
      <c r="U400" s="10"/>
      <c r="V400" s="10">
        <v>16354.75</v>
      </c>
      <c r="W400" s="10">
        <v>852.38</v>
      </c>
      <c r="X400" s="10">
        <f t="shared" si="95"/>
        <v>16430.392768433219</v>
      </c>
      <c r="Y400" s="10">
        <f t="shared" si="96"/>
        <v>770.47956383357916</v>
      </c>
      <c r="Z400" s="10">
        <f t="shared" si="97"/>
        <v>4089.3443898495179</v>
      </c>
      <c r="AA400" s="10"/>
      <c r="AB400" s="10"/>
      <c r="AC400" s="10"/>
      <c r="AD400" s="10"/>
      <c r="AE400" s="10"/>
      <c r="AF400" s="10"/>
      <c r="AG400" s="10"/>
      <c r="AH400" s="10"/>
      <c r="AI400" s="10"/>
    </row>
    <row r="401" spans="1:35" x14ac:dyDescent="0.4">
      <c r="A401" s="3">
        <v>6925</v>
      </c>
      <c r="B401" s="3" t="s">
        <v>791</v>
      </c>
      <c r="C401" s="3" t="s">
        <v>570</v>
      </c>
      <c r="D401" s="9" t="s">
        <v>792</v>
      </c>
      <c r="E401" s="10">
        <f t="shared" si="90"/>
        <v>87619.043357931514</v>
      </c>
      <c r="F401" s="11">
        <f t="shared" si="91"/>
        <v>4.9078425285797639E-4</v>
      </c>
      <c r="G401" s="10">
        <f t="shared" si="98"/>
        <v>25167.353594908076</v>
      </c>
      <c r="H401" s="11">
        <f t="shared" si="92"/>
        <v>1.4097096198632889E-4</v>
      </c>
      <c r="I401" s="11">
        <v>5.0534825835593157E-4</v>
      </c>
      <c r="J401" s="12">
        <f t="shared" si="99"/>
        <v>-1.4564005497955178E-5</v>
      </c>
      <c r="K401" s="39">
        <f t="shared" si="100"/>
        <v>8.7999999999999995E-2</v>
      </c>
      <c r="L401" s="39">
        <f t="shared" si="101"/>
        <v>3.7000000000000002E-3</v>
      </c>
      <c r="M401" s="39">
        <f t="shared" si="102"/>
        <v>9.169999999999999E-2</v>
      </c>
      <c r="N401" s="10">
        <f t="shared" si="103"/>
        <v>3359.9355709075285</v>
      </c>
      <c r="O401" s="13">
        <f t="shared" si="93"/>
        <v>1.8820149200699043E-5</v>
      </c>
      <c r="P401" s="41">
        <f t="shared" si="104"/>
        <v>21807.418024000548</v>
      </c>
      <c r="Q401" s="42">
        <f t="shared" si="94"/>
        <v>1.2215081278562986E-4</v>
      </c>
      <c r="R401" s="10">
        <v>991088.66</v>
      </c>
      <c r="S401" s="10">
        <v>13539.51</v>
      </c>
      <c r="T401" s="10">
        <v>0</v>
      </c>
      <c r="U401" s="10"/>
      <c r="V401" s="10">
        <v>87215.66</v>
      </c>
      <c r="W401" s="10">
        <v>3717.09</v>
      </c>
      <c r="X401" s="10">
        <f t="shared" si="95"/>
        <v>87619.043357931514</v>
      </c>
      <c r="Y401" s="10">
        <f t="shared" si="96"/>
        <v>3359.9355709075285</v>
      </c>
      <c r="Z401" s="10">
        <f t="shared" si="97"/>
        <v>21807.418024000548</v>
      </c>
      <c r="AA401" s="10"/>
      <c r="AB401" s="10"/>
      <c r="AC401" s="10"/>
      <c r="AD401" s="10"/>
      <c r="AE401" s="10"/>
      <c r="AF401" s="10"/>
      <c r="AG401" s="10"/>
      <c r="AH401" s="10"/>
      <c r="AI401" s="10"/>
    </row>
    <row r="402" spans="1:35" x14ac:dyDescent="0.4">
      <c r="A402" s="3">
        <v>7094</v>
      </c>
      <c r="B402" s="3" t="s">
        <v>793</v>
      </c>
      <c r="C402" s="3" t="s">
        <v>570</v>
      </c>
      <c r="D402" s="9" t="s">
        <v>794</v>
      </c>
      <c r="E402" s="10">
        <f t="shared" si="90"/>
        <v>2333.945091158474</v>
      </c>
      <c r="F402" s="11">
        <f t="shared" si="91"/>
        <v>1.3073225338656505E-5</v>
      </c>
      <c r="G402" s="10">
        <f t="shared" si="98"/>
        <v>669.18778557021403</v>
      </c>
      <c r="H402" s="11">
        <f t="shared" si="92"/>
        <v>3.748349842409357E-6</v>
      </c>
      <c r="I402" s="11">
        <v>7.3034994962128258E-6</v>
      </c>
      <c r="J402" s="12">
        <f t="shared" si="99"/>
        <v>5.7697258424436796E-6</v>
      </c>
      <c r="K402" s="39">
        <f t="shared" si="100"/>
        <v>8.7999999999999995E-2</v>
      </c>
      <c r="L402" s="39">
        <f t="shared" si="101"/>
        <v>3.7000000000000002E-3</v>
      </c>
      <c r="M402" s="39">
        <f t="shared" si="102"/>
        <v>9.169999999999999E-2</v>
      </c>
      <c r="N402" s="10">
        <f t="shared" si="103"/>
        <v>88.294474055308697</v>
      </c>
      <c r="O402" s="13">
        <f t="shared" si="93"/>
        <v>4.9456757138629487E-7</v>
      </c>
      <c r="P402" s="41">
        <f t="shared" si="104"/>
        <v>580.89331151490535</v>
      </c>
      <c r="Q402" s="42">
        <f t="shared" si="94"/>
        <v>3.253782271023062E-6</v>
      </c>
      <c r="R402" s="10">
        <v>13200</v>
      </c>
      <c r="S402" s="10">
        <v>0</v>
      </c>
      <c r="T402" s="10">
        <v>0</v>
      </c>
      <c r="U402" s="10"/>
      <c r="V402" s="10">
        <v>2323.1999999999998</v>
      </c>
      <c r="W402" s="10">
        <v>97.68</v>
      </c>
      <c r="X402" s="10">
        <f t="shared" si="95"/>
        <v>2333.945091158474</v>
      </c>
      <c r="Y402" s="10">
        <f t="shared" si="96"/>
        <v>88.294474055308697</v>
      </c>
      <c r="Z402" s="10">
        <f t="shared" si="97"/>
        <v>580.89331151490535</v>
      </c>
      <c r="AA402" s="10"/>
      <c r="AB402" s="10"/>
      <c r="AC402" s="10"/>
      <c r="AD402" s="10"/>
      <c r="AE402" s="10"/>
      <c r="AF402" s="10"/>
      <c r="AG402" s="10"/>
      <c r="AH402" s="10"/>
      <c r="AI402" s="10"/>
    </row>
    <row r="403" spans="1:35" x14ac:dyDescent="0.4">
      <c r="A403" s="3">
        <v>6395</v>
      </c>
      <c r="B403" s="3" t="s">
        <v>795</v>
      </c>
      <c r="C403" s="3" t="s">
        <v>570</v>
      </c>
      <c r="D403" s="9" t="s">
        <v>796</v>
      </c>
      <c r="E403" s="10">
        <f t="shared" si="90"/>
        <v>2133.3716848870431</v>
      </c>
      <c r="F403" s="11">
        <f t="shared" si="91"/>
        <v>1.1949745036115714E-5</v>
      </c>
      <c r="G403" s="10">
        <f t="shared" si="98"/>
        <v>611.67437572262475</v>
      </c>
      <c r="H403" s="11">
        <f t="shared" si="92"/>
        <v>3.4261975476615675E-6</v>
      </c>
      <c r="I403" s="11">
        <v>1.2473693560760924E-5</v>
      </c>
      <c r="J403" s="12">
        <f t="shared" si="99"/>
        <v>-5.2394852464520916E-7</v>
      </c>
      <c r="K403" s="39">
        <f t="shared" si="100"/>
        <v>8.7999999999999995E-2</v>
      </c>
      <c r="L403" s="39">
        <f t="shared" si="101"/>
        <v>3.7000000000000002E-3</v>
      </c>
      <c r="M403" s="39">
        <f t="shared" si="102"/>
        <v>9.169999999999999E-2</v>
      </c>
      <c r="N403" s="10">
        <f t="shared" si="103"/>
        <v>80.701583166031526</v>
      </c>
      <c r="O403" s="13">
        <f t="shared" si="93"/>
        <v>4.5203719055454955E-7</v>
      </c>
      <c r="P403" s="41">
        <f t="shared" si="104"/>
        <v>530.97279255659328</v>
      </c>
      <c r="Q403" s="42">
        <f t="shared" si="94"/>
        <v>2.9741603571070183E-6</v>
      </c>
      <c r="R403" s="10">
        <v>24131.42</v>
      </c>
      <c r="S403" s="10">
        <v>0</v>
      </c>
      <c r="T403" s="10">
        <v>0</v>
      </c>
      <c r="U403" s="10"/>
      <c r="V403" s="10">
        <v>2123.5500000000002</v>
      </c>
      <c r="W403" s="10">
        <v>89.28</v>
      </c>
      <c r="X403" s="10">
        <f t="shared" si="95"/>
        <v>2133.3716848870431</v>
      </c>
      <c r="Y403" s="10">
        <f t="shared" si="96"/>
        <v>80.701583166031526</v>
      </c>
      <c r="Z403" s="10">
        <f t="shared" si="97"/>
        <v>530.97279255659328</v>
      </c>
      <c r="AA403" s="10"/>
      <c r="AB403" s="10"/>
      <c r="AC403" s="10"/>
      <c r="AD403" s="10"/>
      <c r="AE403" s="10"/>
      <c r="AF403" s="10"/>
      <c r="AG403" s="10"/>
      <c r="AH403" s="10"/>
      <c r="AI403" s="10"/>
    </row>
    <row r="404" spans="1:35" x14ac:dyDescent="0.4">
      <c r="A404" s="3">
        <v>7010</v>
      </c>
      <c r="B404" s="3" t="s">
        <v>797</v>
      </c>
      <c r="C404" s="3" t="s">
        <v>570</v>
      </c>
      <c r="D404" s="9" t="s">
        <v>798</v>
      </c>
      <c r="E404" s="10">
        <f t="shared" si="90"/>
        <v>9878.7099211140867</v>
      </c>
      <c r="F404" s="11">
        <f t="shared" si="91"/>
        <v>5.5334035639134529E-5</v>
      </c>
      <c r="G404" s="10">
        <f t="shared" si="98"/>
        <v>2921.6066612011609</v>
      </c>
      <c r="H404" s="11">
        <f t="shared" si="92"/>
        <v>1.636491894239222E-5</v>
      </c>
      <c r="I404" s="11">
        <v>5.6715031518895439E-5</v>
      </c>
      <c r="J404" s="12">
        <f t="shared" si="99"/>
        <v>-1.38099587976091E-6</v>
      </c>
      <c r="K404" s="39">
        <f t="shared" si="100"/>
        <v>8.7999999999999995E-2</v>
      </c>
      <c r="L404" s="39">
        <f t="shared" si="101"/>
        <v>3.7000000000000002E-3</v>
      </c>
      <c r="M404" s="39">
        <f t="shared" si="102"/>
        <v>9.169999999999999E-2</v>
      </c>
      <c r="N404" s="10">
        <f t="shared" si="103"/>
        <v>462.9042087271103</v>
      </c>
      <c r="O404" s="13">
        <f t="shared" si="93"/>
        <v>2.5928849199696505E-6</v>
      </c>
      <c r="P404" s="41">
        <f t="shared" si="104"/>
        <v>2458.7024524740505</v>
      </c>
      <c r="Q404" s="42">
        <f t="shared" si="94"/>
        <v>1.3772034022422569E-5</v>
      </c>
      <c r="R404" s="10">
        <v>107718.72</v>
      </c>
      <c r="S404" s="10">
        <v>26673.81</v>
      </c>
      <c r="T404" s="10">
        <v>0</v>
      </c>
      <c r="U404" s="10"/>
      <c r="V404" s="10">
        <v>9833.2300000000014</v>
      </c>
      <c r="W404" s="10">
        <v>512.11</v>
      </c>
      <c r="X404" s="10">
        <f t="shared" si="95"/>
        <v>9878.7099211140867</v>
      </c>
      <c r="Y404" s="10">
        <f t="shared" si="96"/>
        <v>462.9042087271103</v>
      </c>
      <c r="Z404" s="10">
        <f t="shared" si="97"/>
        <v>2458.7024524740505</v>
      </c>
      <c r="AA404" s="10"/>
      <c r="AB404" s="10"/>
      <c r="AC404" s="10"/>
      <c r="AD404" s="10"/>
      <c r="AE404" s="10"/>
      <c r="AF404" s="10"/>
      <c r="AG404" s="10"/>
      <c r="AH404" s="10"/>
      <c r="AI404" s="10"/>
    </row>
    <row r="405" spans="1:35" x14ac:dyDescent="0.4">
      <c r="A405" s="3">
        <v>7032</v>
      </c>
      <c r="B405" s="3" t="s">
        <v>799</v>
      </c>
      <c r="C405" s="3" t="s">
        <v>570</v>
      </c>
      <c r="D405" s="9" t="s">
        <v>800</v>
      </c>
      <c r="E405" s="10">
        <f t="shared" si="90"/>
        <v>38488.836136462916</v>
      </c>
      <c r="F405" s="11">
        <f t="shared" si="91"/>
        <v>2.1558914549478571E-4</v>
      </c>
      <c r="G405" s="10">
        <f t="shared" si="98"/>
        <v>11034.861347084139</v>
      </c>
      <c r="H405" s="11">
        <f t="shared" si="92"/>
        <v>6.1810035513584552E-5</v>
      </c>
      <c r="I405" s="11">
        <v>1.8507601394548751E-4</v>
      </c>
      <c r="J405" s="12">
        <f t="shared" si="99"/>
        <v>3.0513131549298199E-5</v>
      </c>
      <c r="K405" s="39">
        <f t="shared" si="100"/>
        <v>8.7999999999999995E-2</v>
      </c>
      <c r="L405" s="39">
        <f t="shared" si="101"/>
        <v>3.7000000000000002E-3</v>
      </c>
      <c r="M405" s="39">
        <f t="shared" si="102"/>
        <v>9.169999999999999E-2</v>
      </c>
      <c r="N405" s="10">
        <f t="shared" si="103"/>
        <v>1455.4125569813023</v>
      </c>
      <c r="O405" s="13">
        <f t="shared" si="93"/>
        <v>8.1522639029535308E-6</v>
      </c>
      <c r="P405" s="41">
        <f t="shared" si="104"/>
        <v>9579.4487901028369</v>
      </c>
      <c r="Q405" s="42">
        <f t="shared" si="94"/>
        <v>5.3657771610631026E-5</v>
      </c>
      <c r="R405" s="10">
        <v>424481.75</v>
      </c>
      <c r="S405" s="10">
        <v>0</v>
      </c>
      <c r="T405" s="10">
        <v>0</v>
      </c>
      <c r="U405" s="10"/>
      <c r="V405" s="10">
        <v>38311.64</v>
      </c>
      <c r="W405" s="10">
        <v>1610.12</v>
      </c>
      <c r="X405" s="10">
        <f t="shared" si="95"/>
        <v>38488.836136462916</v>
      </c>
      <c r="Y405" s="10">
        <f t="shared" si="96"/>
        <v>1455.4125569813023</v>
      </c>
      <c r="Z405" s="10">
        <f t="shared" si="97"/>
        <v>9579.4487901028369</v>
      </c>
      <c r="AA405" s="10"/>
      <c r="AB405" s="10"/>
      <c r="AC405" s="10"/>
      <c r="AD405" s="10"/>
      <c r="AE405" s="10"/>
      <c r="AF405" s="10"/>
      <c r="AG405" s="10"/>
      <c r="AH405" s="10"/>
      <c r="AI405" s="10"/>
    </row>
    <row r="406" spans="1:35" x14ac:dyDescent="0.4">
      <c r="A406" s="3">
        <v>6926</v>
      </c>
      <c r="B406" s="3" t="s">
        <v>801</v>
      </c>
      <c r="C406" s="3" t="s">
        <v>570</v>
      </c>
      <c r="D406" s="9" t="s">
        <v>802</v>
      </c>
      <c r="E406" s="10">
        <f t="shared" si="90"/>
        <v>24400.174303909451</v>
      </c>
      <c r="F406" s="11">
        <f t="shared" si="91"/>
        <v>1.3667372818062804E-4</v>
      </c>
      <c r="G406" s="10">
        <f t="shared" si="98"/>
        <v>6995.9869979765463</v>
      </c>
      <c r="H406" s="11">
        <f t="shared" si="92"/>
        <v>3.9186917823101579E-5</v>
      </c>
      <c r="I406" s="11">
        <v>1.5101928011241667E-4</v>
      </c>
      <c r="J406" s="12">
        <f t="shared" si="99"/>
        <v>-1.4345551931788629E-5</v>
      </c>
      <c r="K406" s="39">
        <f t="shared" si="100"/>
        <v>8.7999999999999995E-2</v>
      </c>
      <c r="L406" s="39">
        <f t="shared" si="101"/>
        <v>3.7000000000000002E-3</v>
      </c>
      <c r="M406" s="39">
        <f t="shared" si="102"/>
        <v>9.169999999999999E-2</v>
      </c>
      <c r="N406" s="10">
        <f t="shared" si="103"/>
        <v>923.0514749289473</v>
      </c>
      <c r="O406" s="13">
        <f t="shared" si="93"/>
        <v>5.1703272611849166E-6</v>
      </c>
      <c r="P406" s="41">
        <f t="shared" si="104"/>
        <v>6072.9355230475985</v>
      </c>
      <c r="Q406" s="42">
        <f t="shared" si="94"/>
        <v>3.4016590561916658E-5</v>
      </c>
      <c r="R406" s="10">
        <v>275998.65999999997</v>
      </c>
      <c r="S406" s="10">
        <v>0</v>
      </c>
      <c r="T406" s="10">
        <v>0</v>
      </c>
      <c r="U406" s="10"/>
      <c r="V406" s="10">
        <v>24287.84</v>
      </c>
      <c r="W406" s="10">
        <v>1021.17</v>
      </c>
      <c r="X406" s="10">
        <f t="shared" si="95"/>
        <v>24400.174303909451</v>
      </c>
      <c r="Y406" s="10">
        <f t="shared" si="96"/>
        <v>923.0514749289473</v>
      </c>
      <c r="Z406" s="10">
        <f t="shared" si="97"/>
        <v>6072.9355230475985</v>
      </c>
      <c r="AA406" s="10"/>
      <c r="AB406" s="10"/>
      <c r="AC406" s="10"/>
      <c r="AD406" s="10"/>
      <c r="AE406" s="10"/>
      <c r="AF406" s="10"/>
      <c r="AG406" s="10"/>
      <c r="AH406" s="10"/>
      <c r="AI406" s="10"/>
    </row>
    <row r="407" spans="1:35" x14ac:dyDescent="0.4">
      <c r="A407" s="3">
        <v>6927</v>
      </c>
      <c r="B407" s="3" t="s">
        <v>803</v>
      </c>
      <c r="C407" s="3" t="s">
        <v>570</v>
      </c>
      <c r="D407" s="9" t="s">
        <v>804</v>
      </c>
      <c r="E407" s="10">
        <f t="shared" si="90"/>
        <v>56944.492880046797</v>
      </c>
      <c r="F407" s="11">
        <f t="shared" si="91"/>
        <v>3.1896559607872327E-4</v>
      </c>
      <c r="G407" s="10">
        <f t="shared" si="98"/>
        <v>16327.143078748983</v>
      </c>
      <c r="H407" s="11">
        <f t="shared" si="92"/>
        <v>9.1453916980979355E-5</v>
      </c>
      <c r="I407" s="11">
        <v>3.8397111240573049E-4</v>
      </c>
      <c r="J407" s="12">
        <f t="shared" si="99"/>
        <v>-6.5005516327007224E-5</v>
      </c>
      <c r="K407" s="39">
        <f t="shared" si="100"/>
        <v>8.7999999999999995E-2</v>
      </c>
      <c r="L407" s="39">
        <f t="shared" si="101"/>
        <v>3.7000000000000002E-3</v>
      </c>
      <c r="M407" s="39">
        <f t="shared" si="102"/>
        <v>9.169999999999999E-2</v>
      </c>
      <c r="N407" s="10">
        <f t="shared" si="103"/>
        <v>2154.2839284043416</v>
      </c>
      <c r="O407" s="13">
        <f t="shared" si="93"/>
        <v>1.2066881670081171E-5</v>
      </c>
      <c r="P407" s="41">
        <f t="shared" si="104"/>
        <v>14172.859150344641</v>
      </c>
      <c r="Q407" s="42">
        <f t="shared" si="94"/>
        <v>7.9387035310898185E-5</v>
      </c>
      <c r="R407" s="10">
        <v>644119.06999999995</v>
      </c>
      <c r="S407" s="10">
        <v>0</v>
      </c>
      <c r="T407" s="10">
        <v>0</v>
      </c>
      <c r="U407" s="10"/>
      <c r="V407" s="10">
        <v>56682.33</v>
      </c>
      <c r="W407" s="10">
        <v>2383.2800000000002</v>
      </c>
      <c r="X407" s="10">
        <f t="shared" si="95"/>
        <v>56944.492880046797</v>
      </c>
      <c r="Y407" s="10">
        <f t="shared" si="96"/>
        <v>2154.2839284043416</v>
      </c>
      <c r="Z407" s="10">
        <f t="shared" si="97"/>
        <v>14172.859150344641</v>
      </c>
      <c r="AA407" s="10"/>
      <c r="AB407" s="10"/>
      <c r="AC407" s="10"/>
      <c r="AD407" s="10"/>
      <c r="AE407" s="10"/>
      <c r="AF407" s="10"/>
      <c r="AG407" s="10"/>
      <c r="AH407" s="10"/>
      <c r="AI407" s="10"/>
    </row>
    <row r="408" spans="1:35" x14ac:dyDescent="0.4">
      <c r="A408" s="3">
        <v>6401</v>
      </c>
      <c r="B408" s="3" t="s">
        <v>805</v>
      </c>
      <c r="C408" s="3" t="s">
        <v>570</v>
      </c>
      <c r="D408" s="9" t="s">
        <v>806</v>
      </c>
      <c r="E408" s="10">
        <f t="shared" si="90"/>
        <v>21415.101530273125</v>
      </c>
      <c r="F408" s="11">
        <f t="shared" si="91"/>
        <v>1.1995331381875207E-4</v>
      </c>
      <c r="G408" s="10">
        <f t="shared" si="98"/>
        <v>6140.0818631342281</v>
      </c>
      <c r="H408" s="11">
        <f t="shared" si="92"/>
        <v>3.4392700196176673E-5</v>
      </c>
      <c r="I408" s="11">
        <v>1.4531943242676804E-4</v>
      </c>
      <c r="J408" s="12">
        <f t="shared" si="99"/>
        <v>-2.5366118608015974E-5</v>
      </c>
      <c r="K408" s="39">
        <f t="shared" si="100"/>
        <v>8.7999999999999995E-2</v>
      </c>
      <c r="L408" s="39">
        <f t="shared" si="101"/>
        <v>3.7000000000000002E-3</v>
      </c>
      <c r="M408" s="39">
        <f t="shared" si="102"/>
        <v>9.169999999999999E-2</v>
      </c>
      <c r="N408" s="10">
        <f t="shared" si="103"/>
        <v>810.09818379512899</v>
      </c>
      <c r="O408" s="13">
        <f t="shared" si="93"/>
        <v>4.5376372149069538E-6</v>
      </c>
      <c r="P408" s="41">
        <f t="shared" si="104"/>
        <v>5329.9836793390996</v>
      </c>
      <c r="Q408" s="42">
        <f t="shared" si="94"/>
        <v>2.9855062981269723E-5</v>
      </c>
      <c r="R408" s="10">
        <v>242233.53</v>
      </c>
      <c r="S408" s="10">
        <v>0</v>
      </c>
      <c r="T408" s="10">
        <v>0</v>
      </c>
      <c r="U408" s="10"/>
      <c r="V408" s="10">
        <v>21316.51</v>
      </c>
      <c r="W408" s="10">
        <v>896.21</v>
      </c>
      <c r="X408" s="10">
        <f t="shared" si="95"/>
        <v>21415.101530273125</v>
      </c>
      <c r="Y408" s="10">
        <f t="shared" si="96"/>
        <v>810.09818379512899</v>
      </c>
      <c r="Z408" s="10">
        <f t="shared" si="97"/>
        <v>5329.9836793390996</v>
      </c>
      <c r="AA408" s="10"/>
      <c r="AB408" s="10"/>
      <c r="AC408" s="10"/>
      <c r="AD408" s="10"/>
      <c r="AE408" s="10"/>
      <c r="AF408" s="10"/>
      <c r="AG408" s="10"/>
      <c r="AH408" s="10"/>
      <c r="AI408" s="10"/>
    </row>
    <row r="409" spans="1:35" x14ac:dyDescent="0.4">
      <c r="A409" s="3">
        <v>6929</v>
      </c>
      <c r="B409" s="3" t="s">
        <v>807</v>
      </c>
      <c r="C409" s="3" t="s">
        <v>570</v>
      </c>
      <c r="D409" s="9" t="s">
        <v>808</v>
      </c>
      <c r="E409" s="10">
        <f t="shared" si="90"/>
        <v>40842.270955052722</v>
      </c>
      <c r="F409" s="11">
        <f t="shared" si="91"/>
        <v>2.2877153946789896E-4</v>
      </c>
      <c r="G409" s="10">
        <f t="shared" si="98"/>
        <v>11713.536998792866</v>
      </c>
      <c r="H409" s="11">
        <f t="shared" si="92"/>
        <v>6.5611530141825288E-5</v>
      </c>
      <c r="I409" s="11">
        <v>2.7268526807471357E-4</v>
      </c>
      <c r="J409" s="12">
        <f t="shared" si="99"/>
        <v>-4.3913728606814609E-5</v>
      </c>
      <c r="K409" s="39">
        <f t="shared" si="100"/>
        <v>8.7999999999999995E-2</v>
      </c>
      <c r="L409" s="39">
        <f t="shared" si="101"/>
        <v>3.7000000000000002E-3</v>
      </c>
      <c r="M409" s="39">
        <f t="shared" si="102"/>
        <v>9.169999999999999E-2</v>
      </c>
      <c r="N409" s="10">
        <f t="shared" si="103"/>
        <v>1548.3441179725626</v>
      </c>
      <c r="O409" s="13">
        <f t="shared" si="93"/>
        <v>8.6728053854906436E-6</v>
      </c>
      <c r="P409" s="41">
        <f t="shared" si="104"/>
        <v>10165.192880820303</v>
      </c>
      <c r="Q409" s="42">
        <f t="shared" si="94"/>
        <v>5.6938724756334634E-5</v>
      </c>
      <c r="R409" s="10">
        <v>461613.53</v>
      </c>
      <c r="S409" s="10">
        <v>952.26</v>
      </c>
      <c r="T409" s="10">
        <v>0</v>
      </c>
      <c r="U409" s="10"/>
      <c r="V409" s="10">
        <v>40654.239999999998</v>
      </c>
      <c r="W409" s="10">
        <v>1712.9299999999998</v>
      </c>
      <c r="X409" s="10">
        <f t="shared" si="95"/>
        <v>40842.270955052722</v>
      </c>
      <c r="Y409" s="10">
        <f t="shared" si="96"/>
        <v>1548.3441179725626</v>
      </c>
      <c r="Z409" s="10">
        <f t="shared" si="97"/>
        <v>10165.192880820303</v>
      </c>
      <c r="AA409" s="10"/>
      <c r="AB409" s="10"/>
      <c r="AC409" s="10"/>
      <c r="AD409" s="10"/>
      <c r="AE409" s="10"/>
      <c r="AF409" s="10"/>
      <c r="AG409" s="10"/>
      <c r="AH409" s="10"/>
      <c r="AI409" s="10"/>
    </row>
    <row r="410" spans="1:35" x14ac:dyDescent="0.4">
      <c r="A410" s="3">
        <v>6928</v>
      </c>
      <c r="B410" s="3" t="s">
        <v>809</v>
      </c>
      <c r="C410" s="3" t="s">
        <v>570</v>
      </c>
      <c r="D410" s="9" t="s">
        <v>810</v>
      </c>
      <c r="E410" s="10">
        <f t="shared" si="90"/>
        <v>37017.421992904747</v>
      </c>
      <c r="F410" s="11">
        <f t="shared" si="91"/>
        <v>2.0734725122825256E-4</v>
      </c>
      <c r="G410" s="10">
        <f t="shared" si="98"/>
        <v>10719.044852556195</v>
      </c>
      <c r="H410" s="11">
        <f t="shared" si="92"/>
        <v>6.0041039227309867E-5</v>
      </c>
      <c r="I410" s="11">
        <v>1.815227834886149E-4</v>
      </c>
      <c r="J410" s="12">
        <f t="shared" si="99"/>
        <v>2.582446773963766E-5</v>
      </c>
      <c r="K410" s="39">
        <f t="shared" si="100"/>
        <v>8.7999999999999995E-2</v>
      </c>
      <c r="L410" s="39">
        <f t="shared" si="101"/>
        <v>3.7000000000000002E-3</v>
      </c>
      <c r="M410" s="39">
        <f t="shared" si="102"/>
        <v>9.169999999999999E-2</v>
      </c>
      <c r="N410" s="10">
        <f t="shared" si="103"/>
        <v>1505.8148898367899</v>
      </c>
      <c r="O410" s="13">
        <f t="shared" si="93"/>
        <v>8.4345846214271177E-6</v>
      </c>
      <c r="P410" s="41">
        <f t="shared" si="104"/>
        <v>9213.2299627194043</v>
      </c>
      <c r="Q410" s="42">
        <f t="shared" si="94"/>
        <v>5.1606454605882744E-5</v>
      </c>
      <c r="R410" s="10">
        <v>418716.2</v>
      </c>
      <c r="S410" s="10">
        <v>31521.49</v>
      </c>
      <c r="T410" s="10">
        <v>0</v>
      </c>
      <c r="U410" s="10"/>
      <c r="V410" s="10">
        <v>36847</v>
      </c>
      <c r="W410" s="10">
        <v>1665.88</v>
      </c>
      <c r="X410" s="10">
        <f t="shared" si="95"/>
        <v>37017.421992904747</v>
      </c>
      <c r="Y410" s="10">
        <f t="shared" si="96"/>
        <v>1505.8148898367899</v>
      </c>
      <c r="Z410" s="10">
        <f t="shared" si="97"/>
        <v>9213.2299627194043</v>
      </c>
      <c r="AA410" s="10"/>
      <c r="AB410" s="10"/>
      <c r="AC410" s="10"/>
      <c r="AD410" s="10"/>
      <c r="AE410" s="10"/>
      <c r="AF410" s="10"/>
      <c r="AG410" s="10"/>
      <c r="AH410" s="10"/>
      <c r="AI410" s="10"/>
    </row>
    <row r="411" spans="1:35" x14ac:dyDescent="0.4">
      <c r="A411" s="3">
        <v>7048</v>
      </c>
      <c r="B411" s="3" t="s">
        <v>811</v>
      </c>
      <c r="C411" s="3" t="s">
        <v>570</v>
      </c>
      <c r="D411" s="9" t="s">
        <v>812</v>
      </c>
      <c r="E411" s="10">
        <f t="shared" si="90"/>
        <v>30032.69548531363</v>
      </c>
      <c r="F411" s="11">
        <f t="shared" si="91"/>
        <v>1.6822340726613862E-4</v>
      </c>
      <c r="G411" s="10">
        <f t="shared" si="98"/>
        <v>8610.9939422081297</v>
      </c>
      <c r="H411" s="11">
        <f t="shared" si="92"/>
        <v>4.8233124516402469E-5</v>
      </c>
      <c r="I411" s="11">
        <v>2.3002869356637711E-4</v>
      </c>
      <c r="J411" s="12">
        <f t="shared" si="99"/>
        <v>-6.180528630023849E-5</v>
      </c>
      <c r="K411" s="39">
        <f t="shared" si="100"/>
        <v>8.7999999999999995E-2</v>
      </c>
      <c r="L411" s="39">
        <f t="shared" si="101"/>
        <v>3.7000000000000002E-3</v>
      </c>
      <c r="M411" s="39">
        <f t="shared" si="102"/>
        <v>9.169999999999999E-2</v>
      </c>
      <c r="N411" s="10">
        <f t="shared" si="103"/>
        <v>1136.1857300221213</v>
      </c>
      <c r="O411" s="13">
        <f t="shared" si="93"/>
        <v>6.3641651774131566E-6</v>
      </c>
      <c r="P411" s="41">
        <f t="shared" si="104"/>
        <v>7474.8082121860079</v>
      </c>
      <c r="Q411" s="42">
        <f t="shared" si="94"/>
        <v>4.1868959338989311E-5</v>
      </c>
      <c r="R411" s="10">
        <v>339711.5</v>
      </c>
      <c r="S411" s="10">
        <v>0</v>
      </c>
      <c r="T411" s="10">
        <v>0</v>
      </c>
      <c r="U411" s="10"/>
      <c r="V411" s="10">
        <v>29894.43</v>
      </c>
      <c r="W411" s="10">
        <v>1256.96</v>
      </c>
      <c r="X411" s="10">
        <f t="shared" si="95"/>
        <v>30032.69548531363</v>
      </c>
      <c r="Y411" s="10">
        <f t="shared" si="96"/>
        <v>1136.1857300221213</v>
      </c>
      <c r="Z411" s="10">
        <f t="shared" si="97"/>
        <v>7474.8082121860079</v>
      </c>
      <c r="AA411" s="10"/>
      <c r="AB411" s="10"/>
      <c r="AC411" s="10"/>
      <c r="AD411" s="10"/>
      <c r="AE411" s="10"/>
      <c r="AF411" s="10"/>
      <c r="AG411" s="10"/>
      <c r="AH411" s="10"/>
      <c r="AI411" s="10"/>
    </row>
    <row r="412" spans="1:35" x14ac:dyDescent="0.4">
      <c r="A412" s="3">
        <v>6902</v>
      </c>
      <c r="B412" s="3" t="s">
        <v>813</v>
      </c>
      <c r="C412" s="3" t="s">
        <v>570</v>
      </c>
      <c r="D412" s="9" t="s">
        <v>814</v>
      </c>
      <c r="E412" s="10">
        <f t="shared" si="90"/>
        <v>42403.106781016206</v>
      </c>
      <c r="F412" s="11">
        <f t="shared" si="91"/>
        <v>2.3751431518561749E-4</v>
      </c>
      <c r="G412" s="10">
        <f t="shared" si="98"/>
        <v>12269.679202585827</v>
      </c>
      <c r="H412" s="11">
        <f t="shared" si="92"/>
        <v>6.8726672986472748E-5</v>
      </c>
      <c r="I412" s="11">
        <v>2.2189662464455946E-4</v>
      </c>
      <c r="J412" s="12">
        <f t="shared" si="99"/>
        <v>1.5617690541058033E-5</v>
      </c>
      <c r="K412" s="39">
        <f t="shared" si="100"/>
        <v>8.7999999999999995E-2</v>
      </c>
      <c r="L412" s="39">
        <f t="shared" si="101"/>
        <v>3.7000000000000002E-3</v>
      </c>
      <c r="M412" s="39">
        <f t="shared" si="102"/>
        <v>9.169999999999999E-2</v>
      </c>
      <c r="N412" s="10">
        <f t="shared" si="103"/>
        <v>1716.0114192882793</v>
      </c>
      <c r="O412" s="13">
        <f t="shared" si="93"/>
        <v>9.6119673307859309E-6</v>
      </c>
      <c r="P412" s="41">
        <f t="shared" si="104"/>
        <v>10553.667783297547</v>
      </c>
      <c r="Q412" s="42">
        <f t="shared" si="94"/>
        <v>5.9114705655686821E-5</v>
      </c>
      <c r="R412" s="10">
        <v>479635.52</v>
      </c>
      <c r="S412" s="10">
        <v>33445.18</v>
      </c>
      <c r="T412" s="10">
        <v>0</v>
      </c>
      <c r="U412" s="10"/>
      <c r="V412" s="10">
        <v>42207.89</v>
      </c>
      <c r="W412" s="10">
        <v>1898.42</v>
      </c>
      <c r="X412" s="10">
        <f t="shared" si="95"/>
        <v>42403.106781016206</v>
      </c>
      <c r="Y412" s="10">
        <f t="shared" si="96"/>
        <v>1716.0114192882793</v>
      </c>
      <c r="Z412" s="10">
        <f t="shared" si="97"/>
        <v>10553.667783297547</v>
      </c>
      <c r="AA412" s="10"/>
      <c r="AB412" s="10"/>
      <c r="AC412" s="10"/>
      <c r="AD412" s="10"/>
      <c r="AE412" s="10"/>
      <c r="AF412" s="10"/>
      <c r="AG412" s="10"/>
      <c r="AH412" s="10"/>
      <c r="AI412" s="10"/>
    </row>
    <row r="413" spans="1:35" x14ac:dyDescent="0.4">
      <c r="A413" s="3">
        <v>6941</v>
      </c>
      <c r="B413" s="3" t="s">
        <v>815</v>
      </c>
      <c r="C413" s="3" t="s">
        <v>570</v>
      </c>
      <c r="D413" s="9" t="s">
        <v>816</v>
      </c>
      <c r="E413" s="10">
        <f t="shared" si="90"/>
        <v>14687.508823509326</v>
      </c>
      <c r="F413" s="11">
        <f t="shared" si="91"/>
        <v>8.2269764289071492E-5</v>
      </c>
      <c r="G413" s="10">
        <f t="shared" si="98"/>
        <v>4354.6660985324188</v>
      </c>
      <c r="H413" s="11">
        <f t="shared" si="92"/>
        <v>2.4391975370965138E-5</v>
      </c>
      <c r="I413" s="11">
        <v>6.6722324904958287E-5</v>
      </c>
      <c r="J413" s="12">
        <f t="shared" si="99"/>
        <v>1.5547439384113205E-5</v>
      </c>
      <c r="K413" s="39">
        <f t="shared" si="100"/>
        <v>8.7999999999999995E-2</v>
      </c>
      <c r="L413" s="39">
        <f t="shared" si="101"/>
        <v>3.7000000000000002E-3</v>
      </c>
      <c r="M413" s="39">
        <f t="shared" si="102"/>
        <v>9.169999999999999E-2</v>
      </c>
      <c r="N413" s="10">
        <f t="shared" si="103"/>
        <v>699.10638947437383</v>
      </c>
      <c r="O413" s="13">
        <f t="shared" si="93"/>
        <v>3.9159341836771919E-6</v>
      </c>
      <c r="P413" s="41">
        <f t="shared" si="104"/>
        <v>3655.559709058045</v>
      </c>
      <c r="Q413" s="42">
        <f t="shared" si="94"/>
        <v>2.0476041187287947E-5</v>
      </c>
      <c r="R413" s="10">
        <v>166135.07999999999</v>
      </c>
      <c r="S413" s="10">
        <v>42893.21</v>
      </c>
      <c r="T413" s="10">
        <v>0</v>
      </c>
      <c r="U413" s="10"/>
      <c r="V413" s="10">
        <v>14619.89</v>
      </c>
      <c r="W413" s="10">
        <v>773.42</v>
      </c>
      <c r="X413" s="10">
        <f t="shared" si="95"/>
        <v>14687.508823509326</v>
      </c>
      <c r="Y413" s="10">
        <f t="shared" si="96"/>
        <v>699.10638947437383</v>
      </c>
      <c r="Z413" s="10">
        <f t="shared" si="97"/>
        <v>3655.559709058045</v>
      </c>
      <c r="AA413" s="10"/>
      <c r="AB413" s="10"/>
      <c r="AC413" s="10"/>
      <c r="AD413" s="10"/>
      <c r="AE413" s="10"/>
      <c r="AF413" s="10"/>
      <c r="AG413" s="10"/>
      <c r="AH413" s="10"/>
      <c r="AI413" s="10"/>
    </row>
    <row r="414" spans="1:35" x14ac:dyDescent="0.4">
      <c r="A414" s="3">
        <v>6403</v>
      </c>
      <c r="B414" s="3" t="s">
        <v>817</v>
      </c>
      <c r="C414" s="3" t="s">
        <v>570</v>
      </c>
      <c r="D414" s="9" t="s">
        <v>818</v>
      </c>
      <c r="E414" s="10">
        <f t="shared" si="90"/>
        <v>7947.6094589602753</v>
      </c>
      <c r="F414" s="11">
        <f t="shared" si="91"/>
        <v>4.4517280956705574E-5</v>
      </c>
      <c r="G414" s="10">
        <f t="shared" si="98"/>
        <v>2278.7602651259513</v>
      </c>
      <c r="H414" s="11">
        <f t="shared" si="92"/>
        <v>1.2764116238904878E-5</v>
      </c>
      <c r="I414" s="11">
        <v>5.4985817081524466E-5</v>
      </c>
      <c r="J414" s="12">
        <f t="shared" si="99"/>
        <v>-1.0468536124818892E-5</v>
      </c>
      <c r="K414" s="39">
        <f t="shared" si="100"/>
        <v>8.7999999999999995E-2</v>
      </c>
      <c r="L414" s="39">
        <f t="shared" si="101"/>
        <v>3.7000000000000002E-3</v>
      </c>
      <c r="M414" s="39">
        <f t="shared" si="102"/>
        <v>9.169999999999999E-2</v>
      </c>
      <c r="N414" s="10">
        <f t="shared" si="103"/>
        <v>300.68751837119606</v>
      </c>
      <c r="O414" s="13">
        <f t="shared" si="93"/>
        <v>1.684253712342864E-6</v>
      </c>
      <c r="P414" s="41">
        <f t="shared" si="104"/>
        <v>1978.0727467547551</v>
      </c>
      <c r="Q414" s="42">
        <f t="shared" si="94"/>
        <v>1.1079862526562013E-5</v>
      </c>
      <c r="R414" s="10">
        <v>89897.85</v>
      </c>
      <c r="S414" s="10">
        <v>0</v>
      </c>
      <c r="T414" s="10">
        <v>0</v>
      </c>
      <c r="U414" s="10"/>
      <c r="V414" s="10">
        <v>7911.02</v>
      </c>
      <c r="W414" s="10">
        <v>332.65</v>
      </c>
      <c r="X414" s="10">
        <f t="shared" si="95"/>
        <v>7947.6094589602753</v>
      </c>
      <c r="Y414" s="10">
        <f t="shared" si="96"/>
        <v>300.68751837119606</v>
      </c>
      <c r="Z414" s="10">
        <f t="shared" si="97"/>
        <v>1978.0727467547551</v>
      </c>
      <c r="AA414" s="10"/>
      <c r="AB414" s="10"/>
      <c r="AC414" s="10"/>
      <c r="AD414" s="10"/>
      <c r="AE414" s="10"/>
      <c r="AF414" s="10"/>
      <c r="AG414" s="10"/>
      <c r="AH414" s="10"/>
      <c r="AI414" s="10"/>
    </row>
    <row r="415" spans="1:35" x14ac:dyDescent="0.4">
      <c r="A415" s="3">
        <v>6798</v>
      </c>
      <c r="B415" s="3" t="s">
        <v>819</v>
      </c>
      <c r="C415" s="3" t="s">
        <v>570</v>
      </c>
      <c r="D415" s="9" t="s">
        <v>820</v>
      </c>
      <c r="E415" s="10">
        <f t="shared" si="90"/>
        <v>37230.201594448896</v>
      </c>
      <c r="F415" s="11">
        <f t="shared" si="91"/>
        <v>2.0853910260855879E-4</v>
      </c>
      <c r="G415" s="10">
        <f t="shared" si="98"/>
        <v>10712.263578702099</v>
      </c>
      <c r="H415" s="11">
        <f t="shared" si="92"/>
        <v>6.0003054991299527E-5</v>
      </c>
      <c r="I415" s="11">
        <v>2.227045667809468E-4</v>
      </c>
      <c r="J415" s="12">
        <f t="shared" si="99"/>
        <v>-1.416546417238801E-5</v>
      </c>
      <c r="K415" s="39">
        <f t="shared" si="100"/>
        <v>8.7999999999999995E-2</v>
      </c>
      <c r="L415" s="39">
        <f t="shared" si="101"/>
        <v>3.7000000000000002E-3</v>
      </c>
      <c r="M415" s="39">
        <f t="shared" si="102"/>
        <v>9.169999999999999E-2</v>
      </c>
      <c r="N415" s="10">
        <f t="shared" si="103"/>
        <v>1446.0751090186557</v>
      </c>
      <c r="O415" s="13">
        <f t="shared" si="93"/>
        <v>8.0999616608116361E-6</v>
      </c>
      <c r="P415" s="41">
        <f t="shared" si="104"/>
        <v>9266.1884696834441</v>
      </c>
      <c r="Q415" s="42">
        <f t="shared" si="94"/>
        <v>5.1903093330487891E-5</v>
      </c>
      <c r="R415" s="10">
        <v>421122.83</v>
      </c>
      <c r="S415" s="10">
        <v>11220.25</v>
      </c>
      <c r="T415" s="10">
        <v>0</v>
      </c>
      <c r="U415" s="10"/>
      <c r="V415" s="10">
        <v>37058.800000000003</v>
      </c>
      <c r="W415" s="10">
        <v>1599.79</v>
      </c>
      <c r="X415" s="10">
        <f t="shared" si="95"/>
        <v>37230.201594448896</v>
      </c>
      <c r="Y415" s="10">
        <f t="shared" si="96"/>
        <v>1446.0751090186557</v>
      </c>
      <c r="Z415" s="10">
        <f t="shared" si="97"/>
        <v>9266.1884696834441</v>
      </c>
      <c r="AA415" s="10"/>
      <c r="AB415" s="10"/>
      <c r="AC415" s="10"/>
      <c r="AD415" s="10"/>
      <c r="AE415" s="10"/>
      <c r="AF415" s="10"/>
      <c r="AG415" s="10"/>
      <c r="AH415" s="10"/>
      <c r="AI415" s="10"/>
    </row>
    <row r="416" spans="1:35" x14ac:dyDescent="0.4">
      <c r="A416" s="3">
        <v>6799</v>
      </c>
      <c r="B416" s="3" t="s">
        <v>821</v>
      </c>
      <c r="C416" s="3" t="s">
        <v>570</v>
      </c>
      <c r="D416" s="9" t="s">
        <v>822</v>
      </c>
      <c r="E416" s="10">
        <f t="shared" si="90"/>
        <v>20276.007331921701</v>
      </c>
      <c r="F416" s="11">
        <f t="shared" si="91"/>
        <v>1.1357285731469058E-4</v>
      </c>
      <c r="G416" s="10">
        <f t="shared" si="98"/>
        <v>5935.4675739596769</v>
      </c>
      <c r="H416" s="11">
        <f t="shared" si="92"/>
        <v>3.324658552534687E-5</v>
      </c>
      <c r="I416" s="11">
        <v>1.2243111648094777E-4</v>
      </c>
      <c r="J416" s="12">
        <f t="shared" si="99"/>
        <v>-8.8582591662571828E-6</v>
      </c>
      <c r="K416" s="39">
        <f t="shared" si="100"/>
        <v>8.7999999999999995E-2</v>
      </c>
      <c r="L416" s="39">
        <f t="shared" si="101"/>
        <v>3.7000000000000002E-3</v>
      </c>
      <c r="M416" s="39">
        <f t="shared" si="102"/>
        <v>9.169999999999999E-2</v>
      </c>
      <c r="N416" s="10">
        <f t="shared" si="103"/>
        <v>888.99193579704684</v>
      </c>
      <c r="O416" s="13">
        <f t="shared" si="93"/>
        <v>4.9795481243110881E-6</v>
      </c>
      <c r="P416" s="41">
        <f t="shared" si="104"/>
        <v>5046.4756381626303</v>
      </c>
      <c r="Q416" s="42">
        <f t="shared" si="94"/>
        <v>2.8267037401035782E-5</v>
      </c>
      <c r="R416" s="10">
        <v>229348.72</v>
      </c>
      <c r="S416" s="10">
        <v>36451.83</v>
      </c>
      <c r="T416" s="10">
        <v>0</v>
      </c>
      <c r="U416" s="10"/>
      <c r="V416" s="10">
        <v>20182.66</v>
      </c>
      <c r="W416" s="10">
        <v>983.49</v>
      </c>
      <c r="X416" s="10">
        <f t="shared" si="95"/>
        <v>20276.007331921701</v>
      </c>
      <c r="Y416" s="10">
        <f t="shared" si="96"/>
        <v>888.99193579704684</v>
      </c>
      <c r="Z416" s="10">
        <f t="shared" si="97"/>
        <v>5046.4756381626303</v>
      </c>
      <c r="AA416" s="10"/>
      <c r="AB416" s="10"/>
      <c r="AC416" s="10"/>
      <c r="AD416" s="10"/>
      <c r="AE416" s="10"/>
      <c r="AF416" s="10"/>
      <c r="AG416" s="10"/>
      <c r="AH416" s="10"/>
      <c r="AI416" s="10"/>
    </row>
    <row r="417" spans="1:35" x14ac:dyDescent="0.4">
      <c r="A417" s="3">
        <v>6819</v>
      </c>
      <c r="B417" s="3" t="s">
        <v>823</v>
      </c>
      <c r="C417" s="3" t="s">
        <v>570</v>
      </c>
      <c r="D417" s="9" t="s">
        <v>824</v>
      </c>
      <c r="E417" s="10">
        <f t="shared" si="90"/>
        <v>155908.80796329523</v>
      </c>
      <c r="F417" s="11">
        <f t="shared" si="91"/>
        <v>8.7329859922873705E-4</v>
      </c>
      <c r="G417" s="10">
        <f t="shared" si="98"/>
        <v>44956.094446618867</v>
      </c>
      <c r="H417" s="11">
        <f t="shared" si="92"/>
        <v>2.5181447295953834E-4</v>
      </c>
      <c r="I417" s="11">
        <v>8.4760217739542456E-4</v>
      </c>
      <c r="J417" s="12">
        <f t="shared" si="99"/>
        <v>2.5696421833312495E-5</v>
      </c>
      <c r="K417" s="39">
        <f t="shared" si="100"/>
        <v>8.7999999999999995E-2</v>
      </c>
      <c r="L417" s="39">
        <f t="shared" si="101"/>
        <v>3.7000000000000002E-3</v>
      </c>
      <c r="M417" s="39">
        <f t="shared" si="102"/>
        <v>9.169999999999999E-2</v>
      </c>
      <c r="N417" s="10">
        <f t="shared" si="103"/>
        <v>6152.1036864135367</v>
      </c>
      <c r="O417" s="13">
        <f t="shared" si="93"/>
        <v>3.4460038543298583E-5</v>
      </c>
      <c r="P417" s="41">
        <f t="shared" si="104"/>
        <v>38803.990760205328</v>
      </c>
      <c r="Q417" s="42">
        <f t="shared" si="94"/>
        <v>2.1735443441623972E-4</v>
      </c>
      <c r="R417" s="10">
        <v>1708950.41</v>
      </c>
      <c r="S417" s="10">
        <v>75962.84</v>
      </c>
      <c r="T417" s="10">
        <v>0</v>
      </c>
      <c r="U417" s="10"/>
      <c r="V417" s="10">
        <v>155191.03</v>
      </c>
      <c r="W417" s="10">
        <v>6806.06</v>
      </c>
      <c r="X417" s="10">
        <f t="shared" si="95"/>
        <v>155908.80796329523</v>
      </c>
      <c r="Y417" s="10">
        <f t="shared" si="96"/>
        <v>6152.1036864135367</v>
      </c>
      <c r="Z417" s="10">
        <f t="shared" si="97"/>
        <v>38803.990760205328</v>
      </c>
      <c r="AA417" s="10"/>
      <c r="AB417" s="10"/>
      <c r="AC417" s="10"/>
      <c r="AD417" s="10"/>
      <c r="AE417" s="10"/>
      <c r="AF417" s="10"/>
      <c r="AG417" s="10"/>
      <c r="AH417" s="10"/>
      <c r="AI417" s="10"/>
    </row>
    <row r="418" spans="1:35" x14ac:dyDescent="0.4">
      <c r="A418" s="3">
        <v>6801</v>
      </c>
      <c r="B418" s="3" t="s">
        <v>825</v>
      </c>
      <c r="C418" s="3" t="s">
        <v>570</v>
      </c>
      <c r="D418" s="9" t="s">
        <v>826</v>
      </c>
      <c r="E418" s="10">
        <f t="shared" si="90"/>
        <v>50591.163217472124</v>
      </c>
      <c r="F418" s="11">
        <f t="shared" si="91"/>
        <v>2.8337842196556431E-4</v>
      </c>
      <c r="G418" s="10">
        <f t="shared" si="98"/>
        <v>14505.364252649146</v>
      </c>
      <c r="H418" s="11">
        <f t="shared" si="92"/>
        <v>8.1249510201651591E-5</v>
      </c>
      <c r="I418" s="11">
        <v>3.4168942688631292E-4</v>
      </c>
      <c r="J418" s="12">
        <f t="shared" si="99"/>
        <v>-5.8311004920748614E-5</v>
      </c>
      <c r="K418" s="39">
        <f t="shared" si="100"/>
        <v>8.7999999999999995E-2</v>
      </c>
      <c r="L418" s="39">
        <f t="shared" si="101"/>
        <v>3.7000000000000002E-3</v>
      </c>
      <c r="M418" s="39">
        <f t="shared" si="102"/>
        <v>9.169999999999999E-2</v>
      </c>
      <c r="N418" s="10">
        <f t="shared" si="103"/>
        <v>1913.7791094864876</v>
      </c>
      <c r="O418" s="13">
        <f t="shared" si="93"/>
        <v>1.071973185723564E-5</v>
      </c>
      <c r="P418" s="41">
        <f t="shared" si="104"/>
        <v>12591.585143162658</v>
      </c>
      <c r="Q418" s="42">
        <f t="shared" si="94"/>
        <v>7.0529778344415953E-5</v>
      </c>
      <c r="R418" s="10">
        <v>571959.18000000005</v>
      </c>
      <c r="S418" s="10">
        <v>0</v>
      </c>
      <c r="T418" s="10">
        <v>0</v>
      </c>
      <c r="U418" s="10"/>
      <c r="V418" s="10">
        <v>50358.25</v>
      </c>
      <c r="W418" s="10">
        <v>2117.21</v>
      </c>
      <c r="X418" s="10">
        <f t="shared" si="95"/>
        <v>50591.163217472124</v>
      </c>
      <c r="Y418" s="10">
        <f t="shared" si="96"/>
        <v>1913.7791094864876</v>
      </c>
      <c r="Z418" s="10">
        <f t="shared" si="97"/>
        <v>12591.585143162658</v>
      </c>
      <c r="AA418" s="10"/>
      <c r="AB418" s="10"/>
      <c r="AC418" s="10"/>
      <c r="AD418" s="10"/>
      <c r="AE418" s="10"/>
      <c r="AF418" s="10"/>
      <c r="AG418" s="10"/>
      <c r="AH418" s="10"/>
      <c r="AI418" s="10"/>
    </row>
    <row r="419" spans="1:35" x14ac:dyDescent="0.4">
      <c r="A419" s="3">
        <v>6811</v>
      </c>
      <c r="B419" s="3" t="s">
        <v>827</v>
      </c>
      <c r="C419" s="3" t="s">
        <v>570</v>
      </c>
      <c r="D419" s="9" t="s">
        <v>828</v>
      </c>
      <c r="E419" s="10">
        <f t="shared" si="90"/>
        <v>17987.9836552419</v>
      </c>
      <c r="F419" s="11">
        <f t="shared" si="91"/>
        <v>1.0075685353691131E-4</v>
      </c>
      <c r="G419" s="10">
        <f t="shared" si="98"/>
        <v>5157.4702736100935</v>
      </c>
      <c r="H419" s="11">
        <f t="shared" si="92"/>
        <v>2.8888756346388723E-5</v>
      </c>
      <c r="I419" s="11">
        <v>1.0586542445860594E-4</v>
      </c>
      <c r="J419" s="12">
        <f t="shared" si="99"/>
        <v>-5.1085709216946242E-6</v>
      </c>
      <c r="K419" s="39">
        <f t="shared" si="100"/>
        <v>8.7999999999999995E-2</v>
      </c>
      <c r="L419" s="39">
        <f t="shared" si="101"/>
        <v>3.7000000000000002E-3</v>
      </c>
      <c r="M419" s="39">
        <f t="shared" si="102"/>
        <v>9.169999999999999E-2</v>
      </c>
      <c r="N419" s="10">
        <f t="shared" si="103"/>
        <v>680.45861101654202</v>
      </c>
      <c r="O419" s="13">
        <f t="shared" si="93"/>
        <v>3.811481593610656E-6</v>
      </c>
      <c r="P419" s="41">
        <f t="shared" si="104"/>
        <v>4477.0116625935516</v>
      </c>
      <c r="Q419" s="42">
        <f t="shared" si="94"/>
        <v>2.5077274752778069E-5</v>
      </c>
      <c r="R419" s="10">
        <v>197180.98</v>
      </c>
      <c r="S419" s="10">
        <v>0</v>
      </c>
      <c r="T419" s="10">
        <v>0</v>
      </c>
      <c r="U419" s="10"/>
      <c r="V419" s="10">
        <v>17905.170000000002</v>
      </c>
      <c r="W419" s="10">
        <v>752.79</v>
      </c>
      <c r="X419" s="10">
        <f t="shared" si="95"/>
        <v>17987.9836552419</v>
      </c>
      <c r="Y419" s="10">
        <f t="shared" si="96"/>
        <v>680.45861101654202</v>
      </c>
      <c r="Z419" s="10">
        <f t="shared" si="97"/>
        <v>4477.0116625935516</v>
      </c>
      <c r="AA419" s="10"/>
      <c r="AB419" s="10"/>
      <c r="AC419" s="10"/>
      <c r="AD419" s="10"/>
      <c r="AE419" s="10"/>
      <c r="AF419" s="10"/>
      <c r="AG419" s="10"/>
      <c r="AH419" s="10"/>
      <c r="AI419" s="10"/>
    </row>
    <row r="420" spans="1:35" x14ac:dyDescent="0.4">
      <c r="A420" s="3">
        <v>6818</v>
      </c>
      <c r="B420" s="3" t="s">
        <v>829</v>
      </c>
      <c r="C420" s="3" t="s">
        <v>570</v>
      </c>
      <c r="D420" s="9" t="s">
        <v>830</v>
      </c>
      <c r="E420" s="10">
        <f t="shared" si="90"/>
        <v>31624.373302624637</v>
      </c>
      <c r="F420" s="11">
        <f t="shared" si="91"/>
        <v>1.7713893953426037E-4</v>
      </c>
      <c r="G420" s="10">
        <f t="shared" si="98"/>
        <v>9175.1920236135247</v>
      </c>
      <c r="H420" s="11">
        <f t="shared" si="92"/>
        <v>5.1393391088993222E-5</v>
      </c>
      <c r="I420" s="11">
        <v>1.9290233127509509E-4</v>
      </c>
      <c r="J420" s="12">
        <f t="shared" si="99"/>
        <v>-1.5763391740834722E-5</v>
      </c>
      <c r="K420" s="39">
        <f t="shared" si="100"/>
        <v>8.7999999999999995E-2</v>
      </c>
      <c r="L420" s="39">
        <f t="shared" si="101"/>
        <v>3.7000000000000002E-3</v>
      </c>
      <c r="M420" s="39">
        <f t="shared" si="102"/>
        <v>9.169999999999999E-2</v>
      </c>
      <c r="N420" s="10">
        <f t="shared" si="103"/>
        <v>1304.2326758823021</v>
      </c>
      <c r="O420" s="13">
        <f t="shared" si="93"/>
        <v>7.3054536417500346E-6</v>
      </c>
      <c r="P420" s="41">
        <f t="shared" si="104"/>
        <v>7870.9593477312219</v>
      </c>
      <c r="Q420" s="42">
        <f t="shared" si="94"/>
        <v>4.4087937447243184E-5</v>
      </c>
      <c r="R420" s="10">
        <v>357179.06</v>
      </c>
      <c r="S420" s="10">
        <v>32256.87</v>
      </c>
      <c r="T420" s="10">
        <v>0</v>
      </c>
      <c r="U420" s="10"/>
      <c r="V420" s="10">
        <v>31478.780000000002</v>
      </c>
      <c r="W420" s="10">
        <v>1442.8700000000001</v>
      </c>
      <c r="X420" s="10">
        <f t="shared" si="95"/>
        <v>31624.373302624637</v>
      </c>
      <c r="Y420" s="10">
        <f t="shared" si="96"/>
        <v>1304.2326758823021</v>
      </c>
      <c r="Z420" s="10">
        <f t="shared" si="97"/>
        <v>7870.9593477312219</v>
      </c>
      <c r="AA420" s="10"/>
      <c r="AB420" s="10"/>
      <c r="AC420" s="10"/>
      <c r="AD420" s="10"/>
      <c r="AE420" s="10"/>
      <c r="AF420" s="10"/>
      <c r="AG420" s="10"/>
      <c r="AH420" s="10"/>
      <c r="AI420" s="10"/>
    </row>
    <row r="421" spans="1:35" x14ac:dyDescent="0.4">
      <c r="A421" s="3">
        <v>6821</v>
      </c>
      <c r="B421" s="3" t="s">
        <v>831</v>
      </c>
      <c r="C421" s="3" t="s">
        <v>570</v>
      </c>
      <c r="D421" s="9" t="s">
        <v>832</v>
      </c>
      <c r="E421" s="10">
        <f t="shared" si="90"/>
        <v>13633.948408328195</v>
      </c>
      <c r="F421" s="11">
        <f t="shared" si="91"/>
        <v>7.636841178179597E-5</v>
      </c>
      <c r="G421" s="10">
        <f t="shared" si="98"/>
        <v>3976.2481289374964</v>
      </c>
      <c r="H421" s="11">
        <f t="shared" si="92"/>
        <v>2.2272326795061528E-5</v>
      </c>
      <c r="I421" s="11">
        <v>8.6865952160793749E-5</v>
      </c>
      <c r="J421" s="12">
        <f t="shared" si="99"/>
        <v>-1.0497540378997779E-5</v>
      </c>
      <c r="K421" s="39">
        <f t="shared" si="100"/>
        <v>8.7999999999999995E-2</v>
      </c>
      <c r="L421" s="39">
        <f t="shared" si="101"/>
        <v>3.7000000000000002E-3</v>
      </c>
      <c r="M421" s="39">
        <f t="shared" si="102"/>
        <v>9.169999999999999E-2</v>
      </c>
      <c r="N421" s="10">
        <f t="shared" si="103"/>
        <v>582.90804140097168</v>
      </c>
      <c r="O421" s="13">
        <f t="shared" si="93"/>
        <v>3.2650674627342338E-6</v>
      </c>
      <c r="P421" s="41">
        <f t="shared" si="104"/>
        <v>3393.3400875365246</v>
      </c>
      <c r="Q421" s="42">
        <f t="shared" si="94"/>
        <v>1.9007259332327293E-5</v>
      </c>
      <c r="R421" s="10">
        <v>154218.38</v>
      </c>
      <c r="S421" s="10">
        <v>20068.3</v>
      </c>
      <c r="T421" s="10">
        <v>0</v>
      </c>
      <c r="U421" s="10"/>
      <c r="V421" s="10">
        <v>13571.18</v>
      </c>
      <c r="W421" s="10">
        <v>644.87</v>
      </c>
      <c r="X421" s="10">
        <f t="shared" si="95"/>
        <v>13633.948408328195</v>
      </c>
      <c r="Y421" s="10">
        <f t="shared" si="96"/>
        <v>582.90804140097168</v>
      </c>
      <c r="Z421" s="10">
        <f t="shared" si="97"/>
        <v>3393.3400875365246</v>
      </c>
      <c r="AA421" s="10"/>
      <c r="AB421" s="10"/>
      <c r="AC421" s="10"/>
      <c r="AD421" s="10"/>
      <c r="AE421" s="10"/>
      <c r="AF421" s="10"/>
      <c r="AG421" s="10"/>
      <c r="AH421" s="10"/>
      <c r="AI421" s="10"/>
    </row>
    <row r="422" spans="1:35" x14ac:dyDescent="0.4">
      <c r="A422" s="3">
        <v>6820</v>
      </c>
      <c r="B422" s="3" t="s">
        <v>833</v>
      </c>
      <c r="C422" s="3" t="s">
        <v>570</v>
      </c>
      <c r="D422" s="9" t="s">
        <v>834</v>
      </c>
      <c r="E422" s="10">
        <f t="shared" si="90"/>
        <v>27080.242889496658</v>
      </c>
      <c r="F422" s="11">
        <f t="shared" si="91"/>
        <v>1.5168570968574776E-4</v>
      </c>
      <c r="G422" s="10">
        <f t="shared" si="98"/>
        <v>8394.5655281251911</v>
      </c>
      <c r="H422" s="11">
        <f t="shared" si="92"/>
        <v>4.7020834888119095E-5</v>
      </c>
      <c r="I422" s="11">
        <v>1.2988794149614103E-4</v>
      </c>
      <c r="J422" s="12">
        <f t="shared" si="99"/>
        <v>2.1797768189606728E-5</v>
      </c>
      <c r="K422" s="39">
        <f t="shared" si="100"/>
        <v>8.7999999999999995E-2</v>
      </c>
      <c r="L422" s="39">
        <f t="shared" si="101"/>
        <v>3.7000000000000002E-3</v>
      </c>
      <c r="M422" s="39">
        <f t="shared" si="102"/>
        <v>9.169999999999999E-2</v>
      </c>
      <c r="N422" s="10">
        <f t="shared" si="103"/>
        <v>1654.5903554875194</v>
      </c>
      <c r="O422" s="13">
        <f t="shared" si="93"/>
        <v>9.2679269287005632E-6</v>
      </c>
      <c r="P422" s="41">
        <f t="shared" si="104"/>
        <v>6739.9751726376717</v>
      </c>
      <c r="Q422" s="42">
        <f t="shared" si="94"/>
        <v>3.7752907959418534E-5</v>
      </c>
      <c r="R422" s="10">
        <v>306314.15000000002</v>
      </c>
      <c r="S422" s="10">
        <v>188397.24</v>
      </c>
      <c r="T422" s="10">
        <v>0</v>
      </c>
      <c r="U422" s="10"/>
      <c r="V422" s="10">
        <v>26955.57</v>
      </c>
      <c r="W422" s="10">
        <v>1830.47</v>
      </c>
      <c r="X422" s="10">
        <f t="shared" si="95"/>
        <v>27080.242889496658</v>
      </c>
      <c r="Y422" s="10">
        <f t="shared" si="96"/>
        <v>1654.5903554875194</v>
      </c>
      <c r="Z422" s="10">
        <f t="shared" si="97"/>
        <v>6739.9751726376717</v>
      </c>
      <c r="AA422" s="10"/>
      <c r="AB422" s="10"/>
      <c r="AC422" s="10"/>
      <c r="AD422" s="10"/>
      <c r="AE422" s="10"/>
      <c r="AF422" s="10"/>
      <c r="AG422" s="10"/>
      <c r="AH422" s="10"/>
      <c r="AI422" s="10"/>
    </row>
    <row r="423" spans="1:35" x14ac:dyDescent="0.4">
      <c r="A423" s="3">
        <v>6940</v>
      </c>
      <c r="B423" s="3" t="s">
        <v>835</v>
      </c>
      <c r="C423" s="3" t="s">
        <v>570</v>
      </c>
      <c r="D423" s="9" t="s">
        <v>836</v>
      </c>
      <c r="E423" s="10">
        <f t="shared" si="90"/>
        <v>25706.518493125226</v>
      </c>
      <c r="F423" s="11">
        <f t="shared" si="91"/>
        <v>1.4399100913130603E-4</v>
      </c>
      <c r="G423" s="10">
        <f t="shared" si="98"/>
        <v>7384.8387352147929</v>
      </c>
      <c r="H423" s="11">
        <f t="shared" si="92"/>
        <v>4.1365009502936423E-5</v>
      </c>
      <c r="I423" s="11">
        <v>1.0641444614487295E-4</v>
      </c>
      <c r="J423" s="12">
        <f t="shared" si="99"/>
        <v>3.7576562986433088E-5</v>
      </c>
      <c r="K423" s="39">
        <f t="shared" si="100"/>
        <v>8.7999999999999995E-2</v>
      </c>
      <c r="L423" s="39">
        <f t="shared" si="101"/>
        <v>3.7000000000000002E-3</v>
      </c>
      <c r="M423" s="39">
        <f t="shared" si="102"/>
        <v>9.169999999999999E-2</v>
      </c>
      <c r="N423" s="10">
        <f t="shared" si="103"/>
        <v>986.76848430813152</v>
      </c>
      <c r="O423" s="13">
        <f t="shared" si="93"/>
        <v>5.527228040331313E-6</v>
      </c>
      <c r="P423" s="41">
        <f t="shared" si="104"/>
        <v>6398.0702509066614</v>
      </c>
      <c r="Q423" s="42">
        <f t="shared" si="94"/>
        <v>3.5837781462605112E-5</v>
      </c>
      <c r="R423" s="10">
        <v>290775.25</v>
      </c>
      <c r="S423" s="10">
        <v>4259.1000000000004</v>
      </c>
      <c r="T423" s="10">
        <v>0</v>
      </c>
      <c r="U423" s="10"/>
      <c r="V423" s="10">
        <v>25588.17</v>
      </c>
      <c r="W423" s="10">
        <v>1091.6600000000001</v>
      </c>
      <c r="X423" s="10">
        <f t="shared" si="95"/>
        <v>25706.518493125226</v>
      </c>
      <c r="Y423" s="10">
        <f t="shared" si="96"/>
        <v>986.76848430813152</v>
      </c>
      <c r="Z423" s="10">
        <f t="shared" si="97"/>
        <v>6398.0702509066614</v>
      </c>
      <c r="AA423" s="10"/>
      <c r="AB423" s="10"/>
      <c r="AC423" s="10"/>
      <c r="AD423" s="10"/>
      <c r="AE423" s="10"/>
      <c r="AF423" s="10"/>
      <c r="AG423" s="10"/>
      <c r="AH423" s="10"/>
      <c r="AI423" s="10"/>
    </row>
    <row r="424" spans="1:35" x14ac:dyDescent="0.4">
      <c r="A424" s="3">
        <v>6935</v>
      </c>
      <c r="B424" s="3" t="s">
        <v>837</v>
      </c>
      <c r="C424" s="3" t="s">
        <v>570</v>
      </c>
      <c r="D424" s="9" t="s">
        <v>838</v>
      </c>
      <c r="E424" s="10">
        <f t="shared" si="90"/>
        <v>18352.30091069029</v>
      </c>
      <c r="F424" s="11">
        <f t="shared" si="91"/>
        <v>1.027975191863648E-4</v>
      </c>
      <c r="G424" s="10">
        <f t="shared" si="98"/>
        <v>5262.0289824152596</v>
      </c>
      <c r="H424" s="11">
        <f t="shared" si="92"/>
        <v>2.9474425463673064E-5</v>
      </c>
      <c r="I424" s="11">
        <v>9.8321053390338208E-5</v>
      </c>
      <c r="J424" s="12">
        <f t="shared" si="99"/>
        <v>4.4764657960265895E-6</v>
      </c>
      <c r="K424" s="39">
        <f t="shared" si="100"/>
        <v>8.7999999999999995E-2</v>
      </c>
      <c r="L424" s="39">
        <f t="shared" si="101"/>
        <v>3.7000000000000002E-3</v>
      </c>
      <c r="M424" s="39">
        <f t="shared" si="102"/>
        <v>9.169999999999999E-2</v>
      </c>
      <c r="N424" s="10">
        <f t="shared" si="103"/>
        <v>694.34275435693451</v>
      </c>
      <c r="O424" s="13">
        <f t="shared" si="93"/>
        <v>3.8892514328458473E-6</v>
      </c>
      <c r="P424" s="41">
        <f t="shared" si="104"/>
        <v>4567.6862280583255</v>
      </c>
      <c r="Q424" s="42">
        <f t="shared" si="94"/>
        <v>2.5585174030827221E-5</v>
      </c>
      <c r="R424" s="10">
        <v>206229.2</v>
      </c>
      <c r="S424" s="10">
        <v>0</v>
      </c>
      <c r="T424" s="10">
        <v>0</v>
      </c>
      <c r="U424" s="10"/>
      <c r="V424" s="10">
        <v>18267.809999999998</v>
      </c>
      <c r="W424" s="10">
        <v>768.15</v>
      </c>
      <c r="X424" s="10">
        <f t="shared" si="95"/>
        <v>18352.30091069029</v>
      </c>
      <c r="Y424" s="10">
        <f t="shared" si="96"/>
        <v>694.34275435693451</v>
      </c>
      <c r="Z424" s="10">
        <f t="shared" si="97"/>
        <v>4567.6862280583255</v>
      </c>
      <c r="AA424" s="10"/>
      <c r="AB424" s="10"/>
      <c r="AC424" s="10"/>
      <c r="AD424" s="10"/>
      <c r="AE424" s="10"/>
      <c r="AF424" s="10"/>
      <c r="AG424" s="10"/>
      <c r="AH424" s="10"/>
      <c r="AI424" s="10"/>
    </row>
    <row r="425" spans="1:35" x14ac:dyDescent="0.4">
      <c r="A425" s="3">
        <v>6936</v>
      </c>
      <c r="B425" s="3" t="s">
        <v>839</v>
      </c>
      <c r="C425" s="3" t="s">
        <v>570</v>
      </c>
      <c r="D425" s="9" t="s">
        <v>840</v>
      </c>
      <c r="E425" s="10">
        <f t="shared" si="90"/>
        <v>178360.90364043287</v>
      </c>
      <c r="F425" s="11">
        <f t="shared" si="91"/>
        <v>9.9906047221547654E-4</v>
      </c>
      <c r="G425" s="10">
        <f t="shared" si="98"/>
        <v>51801.132476098042</v>
      </c>
      <c r="H425" s="11">
        <f t="shared" si="92"/>
        <v>2.9015587394195689E-4</v>
      </c>
      <c r="I425" s="11">
        <v>9.7012329841449909E-4</v>
      </c>
      <c r="J425" s="12">
        <f t="shared" si="99"/>
        <v>2.8937173800977446E-5</v>
      </c>
      <c r="K425" s="39">
        <f t="shared" si="100"/>
        <v>8.7999999999999995E-2</v>
      </c>
      <c r="L425" s="39">
        <f t="shared" si="101"/>
        <v>3.7000000000000002E-3</v>
      </c>
      <c r="M425" s="39">
        <f t="shared" si="102"/>
        <v>9.169999999999999E-2</v>
      </c>
      <c r="N425" s="10">
        <f t="shared" si="103"/>
        <v>7409.0615773542668</v>
      </c>
      <c r="O425" s="13">
        <f t="shared" si="93"/>
        <v>4.1500689932965243E-5</v>
      </c>
      <c r="P425" s="41">
        <f t="shared" si="104"/>
        <v>44392.070898743776</v>
      </c>
      <c r="Q425" s="42">
        <f t="shared" si="94"/>
        <v>2.4865518400899166E-4</v>
      </c>
      <c r="R425" s="10">
        <v>2010412.95</v>
      </c>
      <c r="S425" s="10">
        <v>197845.51</v>
      </c>
      <c r="T425" s="10">
        <v>0</v>
      </c>
      <c r="U425" s="10"/>
      <c r="V425" s="10">
        <v>177539.76</v>
      </c>
      <c r="W425" s="10">
        <v>8196.6299999999992</v>
      </c>
      <c r="X425" s="10">
        <f t="shared" si="95"/>
        <v>178360.90364043287</v>
      </c>
      <c r="Y425" s="10">
        <f t="shared" si="96"/>
        <v>7409.0615773542668</v>
      </c>
      <c r="Z425" s="10">
        <f t="shared" si="97"/>
        <v>44392.070898743776</v>
      </c>
      <c r="AA425" s="10"/>
      <c r="AB425" s="10"/>
      <c r="AC425" s="10"/>
      <c r="AD425" s="10"/>
      <c r="AE425" s="10"/>
      <c r="AF425" s="10"/>
      <c r="AG425" s="10"/>
      <c r="AH425" s="10"/>
      <c r="AI425" s="10"/>
    </row>
    <row r="426" spans="1:35" x14ac:dyDescent="0.4">
      <c r="A426" s="3">
        <v>10061</v>
      </c>
      <c r="B426" s="3">
        <v>0</v>
      </c>
      <c r="C426" s="3" t="s">
        <v>570</v>
      </c>
      <c r="D426" s="9" t="s">
        <v>841</v>
      </c>
      <c r="E426" s="10">
        <f t="shared" si="90"/>
        <v>2642.0837095986117</v>
      </c>
      <c r="F426" s="11">
        <f t="shared" si="91"/>
        <v>1.4799215212913017E-5</v>
      </c>
      <c r="G426" s="10">
        <f t="shared" si="98"/>
        <v>757.53157685640247</v>
      </c>
      <c r="H426" s="11">
        <f t="shared" si="92"/>
        <v>4.243193656486541E-6</v>
      </c>
      <c r="I426" s="11">
        <v>1.4085320456981877E-5</v>
      </c>
      <c r="J426" s="12">
        <f t="shared" si="99"/>
        <v>7.1389475593114055E-7</v>
      </c>
      <c r="K426" s="39">
        <f t="shared" si="100"/>
        <v>8.7999999999999995E-2</v>
      </c>
      <c r="L426" s="39">
        <f t="shared" si="101"/>
        <v>3.7000000000000002E-3</v>
      </c>
      <c r="M426" s="39">
        <f t="shared" si="102"/>
        <v>9.169999999999999E-2</v>
      </c>
      <c r="N426" s="10">
        <f t="shared" si="103"/>
        <v>99.945945908020889</v>
      </c>
      <c r="O426" s="13">
        <f t="shared" si="93"/>
        <v>5.598314534007229E-7</v>
      </c>
      <c r="P426" s="41">
        <f t="shared" si="104"/>
        <v>657.58563094838155</v>
      </c>
      <c r="Q426" s="42">
        <f t="shared" si="94"/>
        <v>3.683362203085818E-6</v>
      </c>
      <c r="R426" s="10">
        <v>29885.040000000001</v>
      </c>
      <c r="S426" s="10">
        <v>0</v>
      </c>
      <c r="T426" s="10">
        <v>0</v>
      </c>
      <c r="U426" s="10"/>
      <c r="V426" s="10">
        <v>2629.92</v>
      </c>
      <c r="W426" s="10">
        <v>110.57</v>
      </c>
      <c r="X426" s="10">
        <f t="shared" si="95"/>
        <v>2642.0837095986117</v>
      </c>
      <c r="Y426" s="10">
        <f t="shared" si="96"/>
        <v>99.945945908020889</v>
      </c>
      <c r="Z426" s="10">
        <f t="shared" si="97"/>
        <v>657.58563094838155</v>
      </c>
      <c r="AA426" s="10"/>
      <c r="AB426" s="10"/>
      <c r="AC426" s="10"/>
      <c r="AD426" s="10"/>
      <c r="AE426" s="10"/>
      <c r="AF426" s="10"/>
      <c r="AG426" s="10"/>
      <c r="AH426" s="10"/>
      <c r="AI426" s="10"/>
    </row>
    <row r="427" spans="1:35" x14ac:dyDescent="0.4">
      <c r="A427" s="3">
        <v>6933</v>
      </c>
      <c r="B427" s="3" t="s">
        <v>842</v>
      </c>
      <c r="C427" s="3" t="s">
        <v>570</v>
      </c>
      <c r="D427" s="9" t="s">
        <v>843</v>
      </c>
      <c r="E427" s="10">
        <f t="shared" si="90"/>
        <v>12101.11148460756</v>
      </c>
      <c r="F427" s="11">
        <f t="shared" si="91"/>
        <v>6.778246749924805E-5</v>
      </c>
      <c r="G427" s="10">
        <f t="shared" si="98"/>
        <v>3686.3808075699635</v>
      </c>
      <c r="H427" s="11">
        <f t="shared" si="92"/>
        <v>2.0648680709767561E-5</v>
      </c>
      <c r="I427" s="11">
        <v>7.4683379208030458E-5</v>
      </c>
      <c r="J427" s="12">
        <f t="shared" si="99"/>
        <v>-6.9009117087824085E-6</v>
      </c>
      <c r="K427" s="39">
        <f t="shared" si="100"/>
        <v>8.7999999999999995E-2</v>
      </c>
      <c r="L427" s="39">
        <f t="shared" si="101"/>
        <v>3.7000000000000002E-3</v>
      </c>
      <c r="M427" s="39">
        <f t="shared" si="102"/>
        <v>9.169999999999999E-2</v>
      </c>
      <c r="N427" s="10">
        <f t="shared" si="103"/>
        <v>674.54700310989051</v>
      </c>
      <c r="O427" s="13">
        <f t="shared" si="93"/>
        <v>3.778368654248797E-6</v>
      </c>
      <c r="P427" s="41">
        <f t="shared" si="104"/>
        <v>3011.8338044600728</v>
      </c>
      <c r="Q427" s="42">
        <f t="shared" si="94"/>
        <v>1.6870312055518764E-5</v>
      </c>
      <c r="R427" s="10">
        <v>136879.48000000001</v>
      </c>
      <c r="S427" s="10">
        <v>64797.79</v>
      </c>
      <c r="T427" s="10">
        <v>0</v>
      </c>
      <c r="U427" s="10"/>
      <c r="V427" s="10">
        <v>12045.4</v>
      </c>
      <c r="W427" s="10">
        <v>746.25</v>
      </c>
      <c r="X427" s="10">
        <f t="shared" si="95"/>
        <v>12101.11148460756</v>
      </c>
      <c r="Y427" s="10">
        <f t="shared" si="96"/>
        <v>674.54700310989051</v>
      </c>
      <c r="Z427" s="10">
        <f t="shared" si="97"/>
        <v>3011.8338044600728</v>
      </c>
      <c r="AA427" s="10"/>
      <c r="AB427" s="10"/>
      <c r="AC427" s="10"/>
      <c r="AD427" s="10"/>
      <c r="AE427" s="10"/>
      <c r="AF427" s="10"/>
      <c r="AG427" s="10"/>
      <c r="AH427" s="10"/>
      <c r="AI427" s="10"/>
    </row>
    <row r="428" spans="1:35" x14ac:dyDescent="0.4">
      <c r="A428" s="3">
        <v>7022</v>
      </c>
      <c r="B428" s="3" t="s">
        <v>844</v>
      </c>
      <c r="C428" s="3" t="s">
        <v>570</v>
      </c>
      <c r="D428" s="9" t="s">
        <v>845</v>
      </c>
      <c r="E428" s="10">
        <f t="shared" si="90"/>
        <v>19421.633940339048</v>
      </c>
      <c r="F428" s="11">
        <f t="shared" si="91"/>
        <v>1.0878721950606151E-4</v>
      </c>
      <c r="G428" s="10">
        <f t="shared" si="98"/>
        <v>5568.5973393581253</v>
      </c>
      <c r="H428" s="11">
        <f t="shared" si="92"/>
        <v>3.1191619765800556E-5</v>
      </c>
      <c r="I428" s="11">
        <v>1.0587363939646292E-4</v>
      </c>
      <c r="J428" s="12">
        <f t="shared" si="99"/>
        <v>2.9135801095985864E-6</v>
      </c>
      <c r="K428" s="39">
        <f t="shared" si="100"/>
        <v>8.7999999999999995E-2</v>
      </c>
      <c r="L428" s="39">
        <f t="shared" si="101"/>
        <v>3.7000000000000002E-3</v>
      </c>
      <c r="M428" s="39">
        <f t="shared" si="102"/>
        <v>9.169999999999999E-2</v>
      </c>
      <c r="N428" s="10">
        <f t="shared" si="103"/>
        <v>734.76585918651483</v>
      </c>
      <c r="O428" s="13">
        <f t="shared" si="93"/>
        <v>4.1156750793691388E-6</v>
      </c>
      <c r="P428" s="41">
        <f t="shared" si="104"/>
        <v>4833.8314801716106</v>
      </c>
      <c r="Q428" s="42">
        <f t="shared" si="94"/>
        <v>2.7075944686431421E-5</v>
      </c>
      <c r="R428" s="10">
        <v>219683.82</v>
      </c>
      <c r="S428" s="10">
        <v>0</v>
      </c>
      <c r="T428" s="10">
        <v>0</v>
      </c>
      <c r="U428" s="10"/>
      <c r="V428" s="10">
        <v>19332.22</v>
      </c>
      <c r="W428" s="10">
        <v>812.87</v>
      </c>
      <c r="X428" s="10">
        <f t="shared" si="95"/>
        <v>19421.633940339048</v>
      </c>
      <c r="Y428" s="10">
        <f t="shared" si="96"/>
        <v>734.76585918651483</v>
      </c>
      <c r="Z428" s="10">
        <f t="shared" si="97"/>
        <v>4833.8314801716106</v>
      </c>
      <c r="AA428" s="10"/>
      <c r="AB428" s="10"/>
      <c r="AC428" s="10"/>
      <c r="AD428" s="10"/>
      <c r="AE428" s="10"/>
      <c r="AF428" s="10"/>
      <c r="AG428" s="10"/>
      <c r="AH428" s="10"/>
      <c r="AI428" s="10"/>
    </row>
    <row r="429" spans="1:35" x14ac:dyDescent="0.4">
      <c r="A429" s="3">
        <v>6938</v>
      </c>
      <c r="B429" s="3" t="s">
        <v>846</v>
      </c>
      <c r="C429" s="3" t="s">
        <v>570</v>
      </c>
      <c r="D429" s="9" t="s">
        <v>847</v>
      </c>
      <c r="E429" s="10">
        <f t="shared" si="90"/>
        <v>17404.778677487368</v>
      </c>
      <c r="F429" s="11">
        <f t="shared" si="91"/>
        <v>9.7490122832022809E-5</v>
      </c>
      <c r="G429" s="10">
        <f t="shared" si="98"/>
        <v>4998.6768708443524</v>
      </c>
      <c r="H429" s="11">
        <f t="shared" si="92"/>
        <v>2.7999300144307226E-5</v>
      </c>
      <c r="I429" s="11">
        <v>9.9728506101135465E-5</v>
      </c>
      <c r="J429" s="12">
        <f t="shared" si="99"/>
        <v>-2.238383269112656E-6</v>
      </c>
      <c r="K429" s="39">
        <f t="shared" si="100"/>
        <v>8.7999999999999995E-2</v>
      </c>
      <c r="L429" s="39">
        <f t="shared" si="101"/>
        <v>3.7000000000000002E-3</v>
      </c>
      <c r="M429" s="39">
        <f t="shared" si="102"/>
        <v>9.169999999999999E-2</v>
      </c>
      <c r="N429" s="10">
        <f t="shared" si="103"/>
        <v>666.8185248833048</v>
      </c>
      <c r="O429" s="13">
        <f t="shared" si="93"/>
        <v>3.7350788023307702E-6</v>
      </c>
      <c r="P429" s="41">
        <f t="shared" si="104"/>
        <v>4331.8583459610472</v>
      </c>
      <c r="Q429" s="42">
        <f t="shared" si="94"/>
        <v>2.4264221341976452E-5</v>
      </c>
      <c r="R429" s="10">
        <v>196343.18</v>
      </c>
      <c r="S429" s="10">
        <v>2575</v>
      </c>
      <c r="T429" s="10">
        <v>0</v>
      </c>
      <c r="U429" s="10"/>
      <c r="V429" s="10">
        <v>17324.649999999998</v>
      </c>
      <c r="W429" s="10">
        <v>737.69999999999993</v>
      </c>
      <c r="X429" s="10">
        <f t="shared" si="95"/>
        <v>17404.778677487368</v>
      </c>
      <c r="Y429" s="10">
        <f t="shared" si="96"/>
        <v>666.8185248833048</v>
      </c>
      <c r="Z429" s="10">
        <f t="shared" si="97"/>
        <v>4331.8583459610472</v>
      </c>
      <c r="AA429" s="10"/>
      <c r="AB429" s="10"/>
      <c r="AC429" s="10"/>
      <c r="AD429" s="10"/>
      <c r="AE429" s="10"/>
      <c r="AF429" s="10"/>
      <c r="AG429" s="10"/>
      <c r="AH429" s="10"/>
      <c r="AI429" s="10"/>
    </row>
    <row r="430" spans="1:35" x14ac:dyDescent="0.4">
      <c r="A430" s="3">
        <v>7066</v>
      </c>
      <c r="B430" s="3" t="s">
        <v>848</v>
      </c>
      <c r="C430" s="3" t="s">
        <v>570</v>
      </c>
      <c r="D430" s="9" t="s">
        <v>849</v>
      </c>
      <c r="E430" s="10">
        <f t="shared" si="90"/>
        <v>2893.018973402659</v>
      </c>
      <c r="F430" s="11">
        <f t="shared" si="91"/>
        <v>1.6204789517789744E-5</v>
      </c>
      <c r="G430" s="10">
        <f t="shared" si="98"/>
        <v>829.45964459015295</v>
      </c>
      <c r="H430" s="11">
        <f t="shared" si="92"/>
        <v>4.6460873840295168E-6</v>
      </c>
      <c r="I430" s="11">
        <v>1.5718294199020988E-5</v>
      </c>
      <c r="J430" s="12">
        <f t="shared" si="99"/>
        <v>4.864953187687566E-7</v>
      </c>
      <c r="K430" s="39">
        <f t="shared" si="100"/>
        <v>8.7999999999999995E-2</v>
      </c>
      <c r="L430" s="39">
        <f t="shared" si="101"/>
        <v>3.7000000000000002E-3</v>
      </c>
      <c r="M430" s="39">
        <f t="shared" si="102"/>
        <v>9.169999999999999E-2</v>
      </c>
      <c r="N430" s="10">
        <f t="shared" si="103"/>
        <v>109.4189812079762</v>
      </c>
      <c r="O430" s="13">
        <f t="shared" si="93"/>
        <v>6.1289316662890034E-7</v>
      </c>
      <c r="P430" s="41">
        <f t="shared" si="104"/>
        <v>720.04066338217672</v>
      </c>
      <c r="Q430" s="42">
        <f t="shared" si="94"/>
        <v>4.0331942174006164E-6</v>
      </c>
      <c r="R430" s="10">
        <v>32723.8</v>
      </c>
      <c r="S430" s="10">
        <v>0</v>
      </c>
      <c r="T430" s="10">
        <v>0</v>
      </c>
      <c r="U430" s="10"/>
      <c r="V430" s="10">
        <v>2879.7</v>
      </c>
      <c r="W430" s="10">
        <v>121.05</v>
      </c>
      <c r="X430" s="10">
        <f t="shared" si="95"/>
        <v>2893.018973402659</v>
      </c>
      <c r="Y430" s="10">
        <f t="shared" si="96"/>
        <v>109.4189812079762</v>
      </c>
      <c r="Z430" s="10">
        <f t="shared" si="97"/>
        <v>720.04066338217672</v>
      </c>
      <c r="AA430" s="10"/>
      <c r="AB430" s="10"/>
      <c r="AC430" s="10"/>
      <c r="AD430" s="10"/>
      <c r="AE430" s="10"/>
      <c r="AF430" s="10"/>
      <c r="AG430" s="10"/>
      <c r="AH430" s="10"/>
      <c r="AI430" s="10"/>
    </row>
    <row r="431" spans="1:35" x14ac:dyDescent="0.4">
      <c r="A431" s="3">
        <v>10171</v>
      </c>
      <c r="B431" s="3">
        <v>0</v>
      </c>
      <c r="C431" s="3" t="s">
        <v>570</v>
      </c>
      <c r="D431" s="9" t="s">
        <v>850</v>
      </c>
      <c r="E431" s="10">
        <f t="shared" si="90"/>
        <v>3667.4643900143346</v>
      </c>
      <c r="F431" s="11">
        <f t="shared" si="91"/>
        <v>2.0542723380162131E-5</v>
      </c>
      <c r="G431" s="10">
        <f t="shared" si="98"/>
        <v>1051.5426676851148</v>
      </c>
      <c r="H431" s="11">
        <f t="shared" si="92"/>
        <v>5.8900504128981157E-6</v>
      </c>
      <c r="I431" s="11">
        <v>2.4195750289132457E-5</v>
      </c>
      <c r="J431" s="12">
        <f t="shared" si="99"/>
        <v>-3.6530269089703256E-6</v>
      </c>
      <c r="K431" s="39">
        <f t="shared" si="100"/>
        <v>8.7999999999999995E-2</v>
      </c>
      <c r="L431" s="39">
        <f t="shared" si="101"/>
        <v>3.7000000000000002E-3</v>
      </c>
      <c r="M431" s="39">
        <f t="shared" si="102"/>
        <v>9.169999999999999E-2</v>
      </c>
      <c r="N431" s="10">
        <f t="shared" si="103"/>
        <v>138.75104184571953</v>
      </c>
      <c r="O431" s="13">
        <f t="shared" si="93"/>
        <v>7.7719207829439245E-7</v>
      </c>
      <c r="P431" s="41">
        <f t="shared" si="104"/>
        <v>912.79162583939535</v>
      </c>
      <c r="Q431" s="42">
        <f t="shared" si="94"/>
        <v>5.1128583346037241E-6</v>
      </c>
      <c r="R431" s="10">
        <v>41484.36</v>
      </c>
      <c r="S431" s="10">
        <v>0</v>
      </c>
      <c r="T431" s="10">
        <v>0</v>
      </c>
      <c r="U431" s="10"/>
      <c r="V431" s="10">
        <v>3650.58</v>
      </c>
      <c r="W431" s="10">
        <v>153.5</v>
      </c>
      <c r="X431" s="10">
        <f t="shared" si="95"/>
        <v>3667.4643900143346</v>
      </c>
      <c r="Y431" s="10">
        <f t="shared" si="96"/>
        <v>138.75104184571953</v>
      </c>
      <c r="Z431" s="10">
        <f t="shared" si="97"/>
        <v>912.79162583939535</v>
      </c>
      <c r="AA431" s="10"/>
      <c r="AB431" s="10"/>
      <c r="AC431" s="10"/>
      <c r="AD431" s="10"/>
      <c r="AE431" s="10"/>
      <c r="AF431" s="10"/>
      <c r="AG431" s="10"/>
      <c r="AH431" s="10"/>
      <c r="AI431" s="10"/>
    </row>
    <row r="432" spans="1:35" x14ac:dyDescent="0.4">
      <c r="A432" s="3">
        <v>7082</v>
      </c>
      <c r="B432" s="3" t="s">
        <v>851</v>
      </c>
      <c r="C432" s="3" t="s">
        <v>570</v>
      </c>
      <c r="D432" s="9" t="s">
        <v>852</v>
      </c>
      <c r="E432" s="10">
        <f t="shared" si="90"/>
        <v>21184.761081538272</v>
      </c>
      <c r="F432" s="11">
        <f t="shared" si="91"/>
        <v>1.1866309812245078E-4</v>
      </c>
      <c r="G432" s="10">
        <f t="shared" si="98"/>
        <v>6074.0750644968375</v>
      </c>
      <c r="H432" s="11">
        <f t="shared" si="92"/>
        <v>3.4022973523626033E-5</v>
      </c>
      <c r="I432" s="11">
        <v>1.239116641497572E-4</v>
      </c>
      <c r="J432" s="12">
        <f t="shared" si="99"/>
        <v>-5.2485660273064207E-6</v>
      </c>
      <c r="K432" s="39">
        <f t="shared" si="100"/>
        <v>8.7999999999999995E-2</v>
      </c>
      <c r="L432" s="39">
        <f t="shared" si="101"/>
        <v>3.7000000000000002E-3</v>
      </c>
      <c r="M432" s="39">
        <f t="shared" si="102"/>
        <v>9.169999999999999E-2</v>
      </c>
      <c r="N432" s="10">
        <f t="shared" si="103"/>
        <v>801.4205942073836</v>
      </c>
      <c r="O432" s="13">
        <f t="shared" si="93"/>
        <v>4.4890310653849596E-6</v>
      </c>
      <c r="P432" s="41">
        <f t="shared" si="104"/>
        <v>5272.6544702894535</v>
      </c>
      <c r="Q432" s="42">
        <f t="shared" si="94"/>
        <v>2.9533942458241067E-5</v>
      </c>
      <c r="R432" s="10">
        <v>239627.45</v>
      </c>
      <c r="S432" s="10">
        <v>0</v>
      </c>
      <c r="T432" s="10">
        <v>0</v>
      </c>
      <c r="U432" s="10"/>
      <c r="V432" s="10">
        <v>21087.23</v>
      </c>
      <c r="W432" s="10">
        <v>886.61</v>
      </c>
      <c r="X432" s="10">
        <f t="shared" si="95"/>
        <v>21184.761081538272</v>
      </c>
      <c r="Y432" s="10">
        <f t="shared" si="96"/>
        <v>801.4205942073836</v>
      </c>
      <c r="Z432" s="10">
        <f t="shared" si="97"/>
        <v>5272.6544702894535</v>
      </c>
      <c r="AA432" s="10"/>
      <c r="AB432" s="10"/>
      <c r="AC432" s="10"/>
      <c r="AD432" s="10"/>
      <c r="AE432" s="10"/>
      <c r="AF432" s="10"/>
      <c r="AG432" s="10"/>
      <c r="AH432" s="10"/>
      <c r="AI432" s="10"/>
    </row>
    <row r="433" spans="1:35" x14ac:dyDescent="0.4">
      <c r="A433" s="3">
        <v>7036</v>
      </c>
      <c r="B433" s="3" t="s">
        <v>853</v>
      </c>
      <c r="C433" s="3" t="s">
        <v>570</v>
      </c>
      <c r="D433" s="9" t="s">
        <v>854</v>
      </c>
      <c r="E433" s="10">
        <f t="shared" si="90"/>
        <v>20003.311887903081</v>
      </c>
      <c r="F433" s="11">
        <f t="shared" si="91"/>
        <v>1.120453967921678E-4</v>
      </c>
      <c r="G433" s="10">
        <f t="shared" si="98"/>
        <v>5735.3809393627898</v>
      </c>
      <c r="H433" s="11">
        <f t="shared" si="92"/>
        <v>3.2125831797571652E-5</v>
      </c>
      <c r="I433" s="11">
        <v>1.063135283316371E-4</v>
      </c>
      <c r="J433" s="12">
        <f t="shared" si="99"/>
        <v>5.7318684605306929E-6</v>
      </c>
      <c r="K433" s="39">
        <f t="shared" si="100"/>
        <v>8.7999999999999995E-2</v>
      </c>
      <c r="L433" s="39">
        <f t="shared" si="101"/>
        <v>3.7000000000000002E-3</v>
      </c>
      <c r="M433" s="39">
        <f t="shared" si="102"/>
        <v>9.169999999999999E-2</v>
      </c>
      <c r="N433" s="10">
        <f t="shared" si="103"/>
        <v>756.77620360959804</v>
      </c>
      <c r="O433" s="13">
        <f t="shared" si="93"/>
        <v>4.2389625523754474E-6</v>
      </c>
      <c r="P433" s="41">
        <f t="shared" si="104"/>
        <v>4978.6047357531916</v>
      </c>
      <c r="Q433" s="42">
        <f t="shared" si="94"/>
        <v>2.7886869245196205E-5</v>
      </c>
      <c r="R433" s="10">
        <v>226263.27</v>
      </c>
      <c r="S433" s="10">
        <v>0</v>
      </c>
      <c r="T433" s="10">
        <v>0</v>
      </c>
      <c r="U433" s="10"/>
      <c r="V433" s="10">
        <v>19911.22</v>
      </c>
      <c r="W433" s="10">
        <v>837.22</v>
      </c>
      <c r="X433" s="10">
        <f t="shared" si="95"/>
        <v>20003.311887903081</v>
      </c>
      <c r="Y433" s="10">
        <f t="shared" si="96"/>
        <v>756.77620360959804</v>
      </c>
      <c r="Z433" s="10">
        <f t="shared" si="97"/>
        <v>4978.6047357531916</v>
      </c>
      <c r="AA433" s="10"/>
      <c r="AB433" s="10"/>
      <c r="AC433" s="10"/>
      <c r="AD433" s="10"/>
      <c r="AE433" s="10"/>
      <c r="AF433" s="10"/>
      <c r="AG433" s="10"/>
      <c r="AH433" s="10"/>
      <c r="AI433" s="10"/>
    </row>
    <row r="434" spans="1:35" x14ac:dyDescent="0.4">
      <c r="A434" s="3">
        <v>6976</v>
      </c>
      <c r="B434" s="3" t="s">
        <v>855</v>
      </c>
      <c r="C434" s="3" t="s">
        <v>570</v>
      </c>
      <c r="D434" s="9" t="s">
        <v>856</v>
      </c>
      <c r="E434" s="10">
        <f t="shared" si="90"/>
        <v>76534.481898888058</v>
      </c>
      <c r="F434" s="11">
        <f t="shared" si="91"/>
        <v>4.2869583000551998E-4</v>
      </c>
      <c r="G434" s="10">
        <f t="shared" si="98"/>
        <v>22335.61810143926</v>
      </c>
      <c r="H434" s="11">
        <f t="shared" si="92"/>
        <v>1.2510944221629251E-4</v>
      </c>
      <c r="I434" s="11">
        <v>4.1023936559377592E-4</v>
      </c>
      <c r="J434" s="12">
        <f t="shared" si="99"/>
        <v>1.8456464411744061E-5</v>
      </c>
      <c r="K434" s="39">
        <f t="shared" si="100"/>
        <v>8.7999999999999995E-2</v>
      </c>
      <c r="L434" s="39">
        <f t="shared" si="101"/>
        <v>3.7000000000000002E-3</v>
      </c>
      <c r="M434" s="39">
        <f t="shared" si="102"/>
        <v>9.169999999999999E-2</v>
      </c>
      <c r="N434" s="10">
        <f t="shared" si="103"/>
        <v>3287.0257400588262</v>
      </c>
      <c r="O434" s="13">
        <f t="shared" si="93"/>
        <v>1.8411756281902782E-5</v>
      </c>
      <c r="P434" s="41">
        <f t="shared" si="104"/>
        <v>19048.592361380433</v>
      </c>
      <c r="Q434" s="42">
        <f t="shared" si="94"/>
        <v>1.0669768593438972E-4</v>
      </c>
      <c r="R434" s="10">
        <v>849970.97</v>
      </c>
      <c r="S434" s="10">
        <v>117104.59</v>
      </c>
      <c r="T434" s="10">
        <v>0</v>
      </c>
      <c r="U434" s="10"/>
      <c r="V434" s="10">
        <v>76182.13</v>
      </c>
      <c r="W434" s="10">
        <v>3636.43</v>
      </c>
      <c r="X434" s="10">
        <f t="shared" si="95"/>
        <v>76534.481898888058</v>
      </c>
      <c r="Y434" s="10">
        <f t="shared" si="96"/>
        <v>3287.0257400588262</v>
      </c>
      <c r="Z434" s="10">
        <f t="shared" si="97"/>
        <v>19048.592361380433</v>
      </c>
      <c r="AA434" s="10"/>
      <c r="AB434" s="10"/>
      <c r="AC434" s="10"/>
      <c r="AD434" s="10"/>
      <c r="AE434" s="10"/>
      <c r="AF434" s="10"/>
      <c r="AG434" s="10"/>
      <c r="AH434" s="10"/>
      <c r="AI434" s="10"/>
    </row>
    <row r="435" spans="1:35" x14ac:dyDescent="0.4">
      <c r="A435" s="3">
        <v>6939</v>
      </c>
      <c r="B435" s="3" t="s">
        <v>857</v>
      </c>
      <c r="C435" s="3" t="s">
        <v>570</v>
      </c>
      <c r="D435" s="9" t="s">
        <v>858</v>
      </c>
      <c r="E435" s="10">
        <f t="shared" si="90"/>
        <v>82518.742429171543</v>
      </c>
      <c r="F435" s="11">
        <f t="shared" si="91"/>
        <v>4.6221572158051504E-4</v>
      </c>
      <c r="G435" s="10">
        <f t="shared" si="98"/>
        <v>23763.722259244725</v>
      </c>
      <c r="H435" s="11">
        <f t="shared" si="92"/>
        <v>1.3310874242810516E-4</v>
      </c>
      <c r="I435" s="11">
        <v>4.6906653558766805E-4</v>
      </c>
      <c r="J435" s="12">
        <f t="shared" si="99"/>
        <v>-6.8508140071530006E-6</v>
      </c>
      <c r="K435" s="39">
        <f t="shared" si="100"/>
        <v>8.7999999999999995E-2</v>
      </c>
      <c r="L435" s="39">
        <f t="shared" si="101"/>
        <v>3.7000000000000002E-3</v>
      </c>
      <c r="M435" s="39">
        <f t="shared" si="102"/>
        <v>9.169999999999999E-2</v>
      </c>
      <c r="N435" s="10">
        <f t="shared" si="103"/>
        <v>3225.7131461279132</v>
      </c>
      <c r="O435" s="13">
        <f t="shared" si="93"/>
        <v>1.806832345668644E-5</v>
      </c>
      <c r="P435" s="41">
        <f t="shared" si="104"/>
        <v>20538.009113116812</v>
      </c>
      <c r="Q435" s="42">
        <f t="shared" si="94"/>
        <v>1.1504041897141873E-4</v>
      </c>
      <c r="R435" s="10">
        <v>933395.84</v>
      </c>
      <c r="S435" s="10">
        <v>31063.42</v>
      </c>
      <c r="T435" s="10">
        <v>0</v>
      </c>
      <c r="U435" s="10"/>
      <c r="V435" s="10">
        <v>82138.84</v>
      </c>
      <c r="W435" s="10">
        <v>3568.6</v>
      </c>
      <c r="X435" s="10">
        <f t="shared" si="95"/>
        <v>82518.742429171543</v>
      </c>
      <c r="Y435" s="10">
        <f t="shared" si="96"/>
        <v>3225.7131461279132</v>
      </c>
      <c r="Z435" s="10">
        <f t="shared" si="97"/>
        <v>20538.009113116812</v>
      </c>
      <c r="AA435" s="10"/>
      <c r="AB435" s="10"/>
      <c r="AC435" s="10"/>
      <c r="AD435" s="10"/>
      <c r="AE435" s="10"/>
      <c r="AF435" s="10"/>
      <c r="AG435" s="10"/>
      <c r="AH435" s="10"/>
      <c r="AI435" s="10"/>
    </row>
    <row r="436" spans="1:35" x14ac:dyDescent="0.4">
      <c r="A436" s="3">
        <v>6341</v>
      </c>
      <c r="B436" s="3" t="s">
        <v>859</v>
      </c>
      <c r="C436" s="3" t="s">
        <v>570</v>
      </c>
      <c r="D436" s="9" t="s">
        <v>860</v>
      </c>
      <c r="E436" s="10">
        <f t="shared" si="90"/>
        <v>14067.916323715473</v>
      </c>
      <c r="F436" s="11">
        <f t="shared" si="91"/>
        <v>7.8799214618202417E-5</v>
      </c>
      <c r="G436" s="10">
        <f t="shared" si="98"/>
        <v>4177.6143803621262</v>
      </c>
      <c r="H436" s="11">
        <f t="shared" si="92"/>
        <v>2.3400248094687338E-5</v>
      </c>
      <c r="I436" s="11">
        <v>1.0919007576868408E-4</v>
      </c>
      <c r="J436" s="12">
        <f t="shared" si="99"/>
        <v>-3.0390861150481665E-5</v>
      </c>
      <c r="K436" s="39">
        <f t="shared" si="100"/>
        <v>8.7999999999999995E-2</v>
      </c>
      <c r="L436" s="39">
        <f t="shared" si="101"/>
        <v>3.7000000000000002E-3</v>
      </c>
      <c r="M436" s="39">
        <f t="shared" si="102"/>
        <v>9.169999999999999E-2</v>
      </c>
      <c r="N436" s="10">
        <f t="shared" si="103"/>
        <v>676.26444271579851</v>
      </c>
      <c r="O436" s="13">
        <f t="shared" si="93"/>
        <v>3.7879886213416919E-6</v>
      </c>
      <c r="P436" s="41">
        <f t="shared" si="104"/>
        <v>3501.3499376463274</v>
      </c>
      <c r="Q436" s="42">
        <f t="shared" si="94"/>
        <v>1.9612259473345643E-5</v>
      </c>
      <c r="R436" s="10">
        <v>159001.49</v>
      </c>
      <c r="S436" s="10">
        <v>43075</v>
      </c>
      <c r="T436" s="10">
        <v>0</v>
      </c>
      <c r="U436" s="10"/>
      <c r="V436" s="10">
        <v>14003.15</v>
      </c>
      <c r="W436" s="10">
        <v>748.15000000000009</v>
      </c>
      <c r="X436" s="10">
        <f t="shared" si="95"/>
        <v>14067.916323715473</v>
      </c>
      <c r="Y436" s="10">
        <f t="shared" si="96"/>
        <v>676.26444271579851</v>
      </c>
      <c r="Z436" s="10">
        <f t="shared" si="97"/>
        <v>3501.3499376463274</v>
      </c>
      <c r="AA436" s="10"/>
      <c r="AB436" s="10"/>
      <c r="AC436" s="10"/>
      <c r="AD436" s="10"/>
      <c r="AE436" s="10"/>
      <c r="AF436" s="10"/>
      <c r="AG436" s="10"/>
      <c r="AH436" s="10"/>
      <c r="AI436" s="10"/>
    </row>
    <row r="437" spans="1:35" x14ac:dyDescent="0.4">
      <c r="A437" s="3">
        <v>6829</v>
      </c>
      <c r="B437" s="3" t="s">
        <v>861</v>
      </c>
      <c r="C437" s="3" t="s">
        <v>570</v>
      </c>
      <c r="D437" s="9" t="s">
        <v>862</v>
      </c>
      <c r="E437" s="10">
        <f t="shared" si="90"/>
        <v>27188.049211695437</v>
      </c>
      <c r="F437" s="11">
        <f t="shared" si="91"/>
        <v>1.5228956979727117E-4</v>
      </c>
      <c r="G437" s="10">
        <f t="shared" si="98"/>
        <v>7797.2888246088523</v>
      </c>
      <c r="H437" s="11">
        <f t="shared" si="92"/>
        <v>4.3675283630645728E-5</v>
      </c>
      <c r="I437" s="11">
        <v>9.8130730669476296E-5</v>
      </c>
      <c r="J437" s="12">
        <f t="shared" si="99"/>
        <v>5.415883912779487E-5</v>
      </c>
      <c r="K437" s="39">
        <f t="shared" si="100"/>
        <v>8.7999999999999995E-2</v>
      </c>
      <c r="L437" s="39">
        <f t="shared" si="101"/>
        <v>3.7000000000000002E-3</v>
      </c>
      <c r="M437" s="39">
        <f t="shared" si="102"/>
        <v>9.169999999999999E-2</v>
      </c>
      <c r="N437" s="10">
        <f t="shared" si="103"/>
        <v>1030.4818418563984</v>
      </c>
      <c r="O437" s="13">
        <f t="shared" si="93"/>
        <v>5.7720815185483592E-6</v>
      </c>
      <c r="P437" s="41">
        <f t="shared" si="104"/>
        <v>6766.8069827524541</v>
      </c>
      <c r="Q437" s="42">
        <f t="shared" si="94"/>
        <v>3.7903202112097369E-5</v>
      </c>
      <c r="R437" s="10">
        <v>307333.09999999998</v>
      </c>
      <c r="S437" s="10">
        <v>582.75</v>
      </c>
      <c r="T437" s="10">
        <v>0</v>
      </c>
      <c r="U437" s="10"/>
      <c r="V437" s="10">
        <v>27062.879999999997</v>
      </c>
      <c r="W437" s="10">
        <v>1140.02</v>
      </c>
      <c r="X437" s="10">
        <f t="shared" si="95"/>
        <v>27188.049211695437</v>
      </c>
      <c r="Y437" s="10">
        <f t="shared" si="96"/>
        <v>1030.4818418563984</v>
      </c>
      <c r="Z437" s="10">
        <f t="shared" si="97"/>
        <v>6766.8069827524541</v>
      </c>
      <c r="AA437" s="10"/>
      <c r="AB437" s="10"/>
      <c r="AC437" s="10"/>
      <c r="AD437" s="10"/>
      <c r="AE437" s="10"/>
      <c r="AF437" s="10"/>
      <c r="AG437" s="10"/>
      <c r="AH437" s="10"/>
      <c r="AI437" s="10"/>
    </row>
    <row r="438" spans="1:35" x14ac:dyDescent="0.4">
      <c r="A438" s="3">
        <v>6828</v>
      </c>
      <c r="B438" s="3" t="s">
        <v>863</v>
      </c>
      <c r="C438" s="3" t="s">
        <v>570</v>
      </c>
      <c r="D438" s="9" t="s">
        <v>864</v>
      </c>
      <c r="E438" s="10">
        <f t="shared" si="90"/>
        <v>41440.605587194666</v>
      </c>
      <c r="F438" s="11">
        <f t="shared" si="91"/>
        <v>2.3212301654572138E-4</v>
      </c>
      <c r="G438" s="10">
        <f t="shared" si="98"/>
        <v>11984.177192591249</v>
      </c>
      <c r="H438" s="11">
        <f t="shared" si="92"/>
        <v>6.712747850437555E-5</v>
      </c>
      <c r="I438" s="11">
        <v>3.0585628769548096E-4</v>
      </c>
      <c r="J438" s="12">
        <f t="shared" si="99"/>
        <v>-7.3733271149759581E-5</v>
      </c>
      <c r="K438" s="39">
        <f t="shared" si="100"/>
        <v>8.7999999999999995E-2</v>
      </c>
      <c r="L438" s="39">
        <f t="shared" si="101"/>
        <v>3.7000000000000002E-3</v>
      </c>
      <c r="M438" s="39">
        <f t="shared" si="102"/>
        <v>9.169999999999999E-2</v>
      </c>
      <c r="N438" s="10">
        <f t="shared" si="103"/>
        <v>1670.0653902523318</v>
      </c>
      <c r="O438" s="13">
        <f t="shared" si="93"/>
        <v>9.3546078953481209E-6</v>
      </c>
      <c r="P438" s="41">
        <f t="shared" si="104"/>
        <v>10314.111802338917</v>
      </c>
      <c r="Q438" s="42">
        <f t="shared" si="94"/>
        <v>5.7772870609027431E-5</v>
      </c>
      <c r="R438" s="10">
        <v>468747.96</v>
      </c>
      <c r="S438" s="10">
        <v>30589.06</v>
      </c>
      <c r="T438" s="10">
        <v>0</v>
      </c>
      <c r="U438" s="10"/>
      <c r="V438" s="10">
        <v>41249.82</v>
      </c>
      <c r="W438" s="10">
        <v>1847.59</v>
      </c>
      <c r="X438" s="10">
        <f t="shared" si="95"/>
        <v>41440.605587194666</v>
      </c>
      <c r="Y438" s="10">
        <f t="shared" si="96"/>
        <v>1670.0653902523318</v>
      </c>
      <c r="Z438" s="10">
        <f t="shared" si="97"/>
        <v>10314.111802338917</v>
      </c>
      <c r="AA438" s="10"/>
      <c r="AB438" s="10"/>
      <c r="AC438" s="10"/>
      <c r="AD438" s="10"/>
      <c r="AE438" s="10"/>
      <c r="AF438" s="10"/>
      <c r="AG438" s="10"/>
      <c r="AH438" s="10"/>
      <c r="AI438" s="10"/>
    </row>
    <row r="439" spans="1:35" x14ac:dyDescent="0.4">
      <c r="A439" s="3">
        <v>6346</v>
      </c>
      <c r="B439" s="3" t="s">
        <v>865</v>
      </c>
      <c r="C439" s="3" t="s">
        <v>570</v>
      </c>
      <c r="D439" s="9" t="s">
        <v>866</v>
      </c>
      <c r="E439" s="10">
        <f t="shared" si="90"/>
        <v>15811.60396873963</v>
      </c>
      <c r="F439" s="11">
        <f t="shared" si="91"/>
        <v>8.8566205962594885E-5</v>
      </c>
      <c r="G439" s="10">
        <f t="shared" si="98"/>
        <v>4533.5459827750574</v>
      </c>
      <c r="H439" s="11">
        <f t="shared" si="92"/>
        <v>2.5393942831174775E-5</v>
      </c>
      <c r="I439" s="11">
        <v>1.073360182611069E-4</v>
      </c>
      <c r="J439" s="12">
        <f t="shared" si="99"/>
        <v>-1.8769812298512019E-5</v>
      </c>
      <c r="K439" s="39">
        <f t="shared" si="100"/>
        <v>8.7999999999999995E-2</v>
      </c>
      <c r="L439" s="39">
        <f t="shared" si="101"/>
        <v>3.7000000000000002E-3</v>
      </c>
      <c r="M439" s="39">
        <f t="shared" si="102"/>
        <v>9.169999999999999E-2</v>
      </c>
      <c r="N439" s="10">
        <f t="shared" si="103"/>
        <v>598.21133220519334</v>
      </c>
      <c r="O439" s="13">
        <f t="shared" si="93"/>
        <v>3.350786432672501E-6</v>
      </c>
      <c r="P439" s="41">
        <f t="shared" si="104"/>
        <v>3935.3346505698642</v>
      </c>
      <c r="Q439" s="42">
        <f t="shared" si="94"/>
        <v>2.2043156398502275E-5</v>
      </c>
      <c r="R439" s="10">
        <v>178849.93</v>
      </c>
      <c r="S439" s="10">
        <v>0</v>
      </c>
      <c r="T439" s="10">
        <v>0</v>
      </c>
      <c r="U439" s="10"/>
      <c r="V439" s="10">
        <v>15738.81</v>
      </c>
      <c r="W439" s="10">
        <v>661.8</v>
      </c>
      <c r="X439" s="10">
        <f t="shared" si="95"/>
        <v>15811.60396873963</v>
      </c>
      <c r="Y439" s="10">
        <f t="shared" si="96"/>
        <v>598.21133220519334</v>
      </c>
      <c r="Z439" s="10">
        <f t="shared" si="97"/>
        <v>3935.3346505698642</v>
      </c>
      <c r="AA439" s="10"/>
      <c r="AB439" s="10"/>
      <c r="AC439" s="10"/>
      <c r="AD439" s="10"/>
      <c r="AE439" s="10"/>
      <c r="AF439" s="10"/>
      <c r="AG439" s="10"/>
      <c r="AH439" s="10"/>
      <c r="AI439" s="10"/>
    </row>
    <row r="440" spans="1:35" x14ac:dyDescent="0.4">
      <c r="A440" s="3">
        <v>6385</v>
      </c>
      <c r="B440" s="3" t="s">
        <v>867</v>
      </c>
      <c r="C440" s="3" t="s">
        <v>570</v>
      </c>
      <c r="D440" s="9" t="s">
        <v>868</v>
      </c>
      <c r="E440" s="10">
        <f t="shared" si="90"/>
        <v>2342.5949134875355</v>
      </c>
      <c r="F440" s="11">
        <f t="shared" si="91"/>
        <v>1.3121675954258192E-5</v>
      </c>
      <c r="G440" s="10">
        <f t="shared" si="98"/>
        <v>671.6841193127384</v>
      </c>
      <c r="H440" s="11">
        <f t="shared" si="92"/>
        <v>3.7623326621681175E-6</v>
      </c>
      <c r="I440" s="11">
        <v>8.1381851529228625E-6</v>
      </c>
      <c r="J440" s="12">
        <f t="shared" si="99"/>
        <v>4.98349080133533E-6</v>
      </c>
      <c r="K440" s="39">
        <f t="shared" si="100"/>
        <v>8.7999999999999995E-2</v>
      </c>
      <c r="L440" s="39">
        <f t="shared" si="101"/>
        <v>3.7000000000000002E-3</v>
      </c>
      <c r="M440" s="39">
        <f t="shared" si="102"/>
        <v>9.169999999999999E-2</v>
      </c>
      <c r="N440" s="10">
        <f t="shared" si="103"/>
        <v>88.637961976490274</v>
      </c>
      <c r="O440" s="13">
        <f t="shared" si="93"/>
        <v>4.9649156480487382E-7</v>
      </c>
      <c r="P440" s="41">
        <f t="shared" si="104"/>
        <v>583.04615733624814</v>
      </c>
      <c r="Q440" s="42">
        <f t="shared" si="94"/>
        <v>3.2658410973632438E-6</v>
      </c>
      <c r="R440" s="10">
        <v>23549.08</v>
      </c>
      <c r="S440" s="10">
        <v>0</v>
      </c>
      <c r="T440" s="10">
        <v>0</v>
      </c>
      <c r="U440" s="10"/>
      <c r="V440" s="10">
        <v>2331.8100000000004</v>
      </c>
      <c r="W440" s="10">
        <v>98.06</v>
      </c>
      <c r="X440" s="10">
        <f t="shared" si="95"/>
        <v>2342.5949134875355</v>
      </c>
      <c r="Y440" s="10">
        <f t="shared" si="96"/>
        <v>88.637961976490274</v>
      </c>
      <c r="Z440" s="10">
        <f t="shared" si="97"/>
        <v>583.04615733624814</v>
      </c>
      <c r="AA440" s="10"/>
      <c r="AB440" s="10"/>
      <c r="AC440" s="10"/>
      <c r="AD440" s="10"/>
      <c r="AE440" s="10"/>
      <c r="AF440" s="10"/>
      <c r="AG440" s="10"/>
      <c r="AH440" s="10"/>
      <c r="AI440" s="10"/>
    </row>
    <row r="441" spans="1:35" x14ac:dyDescent="0.4">
      <c r="A441" s="3">
        <v>6822</v>
      </c>
      <c r="B441" s="3" t="s">
        <v>869</v>
      </c>
      <c r="C441" s="3" t="s">
        <v>570</v>
      </c>
      <c r="D441" s="9" t="s">
        <v>870</v>
      </c>
      <c r="E441" s="10">
        <f t="shared" si="90"/>
        <v>48717.155601190614</v>
      </c>
      <c r="F441" s="11">
        <f t="shared" si="91"/>
        <v>2.7288146385510325E-4</v>
      </c>
      <c r="G441" s="10">
        <f t="shared" si="98"/>
        <v>14015.704659896692</v>
      </c>
      <c r="H441" s="11">
        <f t="shared" si="92"/>
        <v>7.8506759217689839E-5</v>
      </c>
      <c r="I441" s="11">
        <v>2.8657528887767928E-4</v>
      </c>
      <c r="J441" s="12">
        <f t="shared" si="99"/>
        <v>-1.3693825022576033E-5</v>
      </c>
      <c r="K441" s="39">
        <f t="shared" si="100"/>
        <v>8.7999999999999995E-2</v>
      </c>
      <c r="L441" s="39">
        <f t="shared" si="101"/>
        <v>3.7000000000000002E-3</v>
      </c>
      <c r="M441" s="39">
        <f t="shared" si="102"/>
        <v>9.169999999999999E-2</v>
      </c>
      <c r="N441" s="10">
        <f t="shared" si="103"/>
        <v>1890.5394398718072</v>
      </c>
      <c r="O441" s="13">
        <f t="shared" si="93"/>
        <v>1.0589558513047048E-5</v>
      </c>
      <c r="P441" s="41">
        <f t="shared" si="104"/>
        <v>12125.165220024885</v>
      </c>
      <c r="Q441" s="42">
        <f t="shared" si="94"/>
        <v>6.79172007046428E-5</v>
      </c>
      <c r="R441" s="10">
        <v>550824.23</v>
      </c>
      <c r="S441" s="10">
        <v>14215.15</v>
      </c>
      <c r="T441" s="10">
        <v>0</v>
      </c>
      <c r="U441" s="10"/>
      <c r="V441" s="10">
        <v>48492.87</v>
      </c>
      <c r="W441" s="10">
        <v>2091.5</v>
      </c>
      <c r="X441" s="10">
        <f t="shared" si="95"/>
        <v>48717.155601190614</v>
      </c>
      <c r="Y441" s="10">
        <f t="shared" si="96"/>
        <v>1890.5394398718072</v>
      </c>
      <c r="Z441" s="10">
        <f t="shared" si="97"/>
        <v>12125.165220024885</v>
      </c>
      <c r="AA441" s="10"/>
      <c r="AB441" s="10"/>
      <c r="AC441" s="10"/>
      <c r="AD441" s="10"/>
      <c r="AE441" s="10"/>
      <c r="AF441" s="10"/>
      <c r="AG441" s="10"/>
      <c r="AH441" s="10"/>
      <c r="AI441" s="10"/>
    </row>
    <row r="442" spans="1:35" x14ac:dyDescent="0.4">
      <c r="A442" s="3">
        <v>6823</v>
      </c>
      <c r="B442" s="3" t="s">
        <v>871</v>
      </c>
      <c r="C442" s="3" t="s">
        <v>570</v>
      </c>
      <c r="D442" s="9" t="s">
        <v>872</v>
      </c>
      <c r="E442" s="10">
        <f t="shared" si="90"/>
        <v>124137.15661729773</v>
      </c>
      <c r="F442" s="11">
        <f t="shared" si="91"/>
        <v>6.9533470496193229E-4</v>
      </c>
      <c r="G442" s="10">
        <f t="shared" si="98"/>
        <v>35592.614695914519</v>
      </c>
      <c r="H442" s="11">
        <f t="shared" si="92"/>
        <v>1.9936641786234431E-4</v>
      </c>
      <c r="I442" s="11">
        <v>7.8647824269542882E-4</v>
      </c>
      <c r="J442" s="12">
        <f t="shared" si="99"/>
        <v>-9.1143537733496529E-5</v>
      </c>
      <c r="K442" s="39">
        <f t="shared" si="100"/>
        <v>8.7999999999999995E-2</v>
      </c>
      <c r="L442" s="39">
        <f t="shared" si="101"/>
        <v>3.7000000000000002E-3</v>
      </c>
      <c r="M442" s="39">
        <f t="shared" si="102"/>
        <v>9.169999999999999E-2</v>
      </c>
      <c r="N442" s="10">
        <f t="shared" si="103"/>
        <v>4696.2391716412058</v>
      </c>
      <c r="O442" s="13">
        <f t="shared" si="93"/>
        <v>2.6305243070057449E-5</v>
      </c>
      <c r="P442" s="41">
        <f t="shared" si="104"/>
        <v>30896.375524273313</v>
      </c>
      <c r="Q442" s="42">
        <f t="shared" si="94"/>
        <v>1.7306117479228686E-4</v>
      </c>
      <c r="R442" s="10">
        <v>1403949.69</v>
      </c>
      <c r="S442" s="10">
        <v>0</v>
      </c>
      <c r="T442" s="10">
        <v>0</v>
      </c>
      <c r="U442" s="10"/>
      <c r="V442" s="10">
        <v>123565.65</v>
      </c>
      <c r="W442" s="10">
        <v>5195.4400000000005</v>
      </c>
      <c r="X442" s="10">
        <f t="shared" si="95"/>
        <v>124137.15661729773</v>
      </c>
      <c r="Y442" s="10">
        <f t="shared" si="96"/>
        <v>4696.2391716412058</v>
      </c>
      <c r="Z442" s="10">
        <f t="shared" si="97"/>
        <v>30896.375524273313</v>
      </c>
      <c r="AA442" s="10"/>
      <c r="AB442" s="10"/>
      <c r="AC442" s="10"/>
      <c r="AD442" s="10"/>
      <c r="AE442" s="10"/>
      <c r="AF442" s="10"/>
      <c r="AG442" s="10"/>
      <c r="AH442" s="10"/>
      <c r="AI442" s="10"/>
    </row>
    <row r="443" spans="1:35" x14ac:dyDescent="0.4">
      <c r="A443" s="3">
        <v>6824</v>
      </c>
      <c r="B443" s="3" t="s">
        <v>873</v>
      </c>
      <c r="C443" s="3" t="s">
        <v>570</v>
      </c>
      <c r="D443" s="9" t="s">
        <v>874</v>
      </c>
      <c r="E443" s="10">
        <f t="shared" si="90"/>
        <v>89605.428340732033</v>
      </c>
      <c r="F443" s="11">
        <f t="shared" si="91"/>
        <v>5.0191067506381534E-4</v>
      </c>
      <c r="G443" s="10">
        <f t="shared" si="98"/>
        <v>25702.003410936559</v>
      </c>
      <c r="H443" s="11">
        <f t="shared" si="92"/>
        <v>1.4396571861050562E-4</v>
      </c>
      <c r="I443" s="11">
        <v>4.8500927148303002E-4</v>
      </c>
      <c r="J443" s="12">
        <f t="shared" si="99"/>
        <v>1.690140358078532E-5</v>
      </c>
      <c r="K443" s="39">
        <f t="shared" si="100"/>
        <v>8.7999999999999995E-2</v>
      </c>
      <c r="L443" s="39">
        <f t="shared" si="101"/>
        <v>3.7000000000000002E-3</v>
      </c>
      <c r="M443" s="39">
        <f t="shared" si="102"/>
        <v>9.169999999999999E-2</v>
      </c>
      <c r="N443" s="10">
        <f t="shared" si="103"/>
        <v>3400.1959709323382</v>
      </c>
      <c r="O443" s="13">
        <f t="shared" si="93"/>
        <v>1.9045661481918795E-5</v>
      </c>
      <c r="P443" s="41">
        <f t="shared" si="104"/>
        <v>22301.807440004221</v>
      </c>
      <c r="Q443" s="42">
        <f t="shared" si="94"/>
        <v>1.2492005712858682E-4</v>
      </c>
      <c r="R443" s="10">
        <v>1004084.56</v>
      </c>
      <c r="S443" s="10">
        <v>3105</v>
      </c>
      <c r="T443" s="10">
        <v>0</v>
      </c>
      <c r="U443" s="10"/>
      <c r="V443" s="10">
        <v>89192.9</v>
      </c>
      <c r="W443" s="10">
        <v>3761.63</v>
      </c>
      <c r="X443" s="10">
        <f t="shared" si="95"/>
        <v>89605.428340732033</v>
      </c>
      <c r="Y443" s="10">
        <f t="shared" si="96"/>
        <v>3400.1959709323382</v>
      </c>
      <c r="Z443" s="10">
        <f t="shared" si="97"/>
        <v>22301.807440004221</v>
      </c>
      <c r="AA443" s="10"/>
      <c r="AB443" s="10"/>
      <c r="AC443" s="10"/>
      <c r="AD443" s="10"/>
      <c r="AE443" s="10"/>
      <c r="AF443" s="10"/>
      <c r="AG443" s="10"/>
      <c r="AH443" s="10"/>
      <c r="AI443" s="10"/>
    </row>
    <row r="444" spans="1:35" x14ac:dyDescent="0.4">
      <c r="A444" s="3">
        <v>6827</v>
      </c>
      <c r="B444" s="3" t="s">
        <v>875</v>
      </c>
      <c r="C444" s="3" t="s">
        <v>570</v>
      </c>
      <c r="D444" s="9" t="s">
        <v>876</v>
      </c>
      <c r="E444" s="10">
        <f t="shared" si="90"/>
        <v>158479.4226414781</v>
      </c>
      <c r="F444" s="11">
        <f t="shared" si="91"/>
        <v>8.8769749193364725E-4</v>
      </c>
      <c r="G444" s="10">
        <f t="shared" si="98"/>
        <v>46373.286738259732</v>
      </c>
      <c r="H444" s="11">
        <f t="shared" si="92"/>
        <v>2.5975265207395438E-4</v>
      </c>
      <c r="I444" s="11">
        <v>8.0206929530224152E-4</v>
      </c>
      <c r="J444" s="12">
        <f t="shared" si="99"/>
        <v>8.5628196631405739E-5</v>
      </c>
      <c r="K444" s="39">
        <f t="shared" si="100"/>
        <v>8.7999999999999995E-2</v>
      </c>
      <c r="L444" s="39">
        <f t="shared" si="101"/>
        <v>3.7000000000000002E-3</v>
      </c>
      <c r="M444" s="39">
        <f t="shared" si="102"/>
        <v>9.169999999999999E-2</v>
      </c>
      <c r="N444" s="10">
        <f t="shared" si="103"/>
        <v>6929.4982044498502</v>
      </c>
      <c r="O444" s="13">
        <f t="shared" si="93"/>
        <v>3.8814491332194519E-5</v>
      </c>
      <c r="P444" s="41">
        <f t="shared" si="104"/>
        <v>39443.788533809886</v>
      </c>
      <c r="Q444" s="42">
        <f t="shared" si="94"/>
        <v>2.2093816074175986E-4</v>
      </c>
      <c r="R444" s="10">
        <v>1792613.49</v>
      </c>
      <c r="S444" s="10">
        <v>279325.92</v>
      </c>
      <c r="T444" s="10">
        <v>0</v>
      </c>
      <c r="U444" s="10"/>
      <c r="V444" s="10">
        <v>157749.81</v>
      </c>
      <c r="W444" s="10">
        <v>7666.09</v>
      </c>
      <c r="X444" s="10">
        <f t="shared" si="95"/>
        <v>158479.4226414781</v>
      </c>
      <c r="Y444" s="10">
        <f t="shared" si="96"/>
        <v>6929.4982044498502</v>
      </c>
      <c r="Z444" s="10">
        <f t="shared" si="97"/>
        <v>39443.788533809886</v>
      </c>
      <c r="AA444" s="10"/>
      <c r="AB444" s="10"/>
      <c r="AC444" s="10"/>
      <c r="AD444" s="10"/>
      <c r="AE444" s="10"/>
      <c r="AF444" s="10"/>
      <c r="AG444" s="10"/>
      <c r="AH444" s="10"/>
      <c r="AI444" s="10"/>
    </row>
    <row r="445" spans="1:35" x14ac:dyDescent="0.4">
      <c r="A445" s="3">
        <v>6830</v>
      </c>
      <c r="B445" s="3" t="s">
        <v>877</v>
      </c>
      <c r="C445" s="3" t="s">
        <v>570</v>
      </c>
      <c r="D445" s="9" t="s">
        <v>878</v>
      </c>
      <c r="E445" s="10">
        <f t="shared" si="90"/>
        <v>14826.63935711579</v>
      </c>
      <c r="F445" s="11">
        <f t="shared" si="91"/>
        <v>8.3049082030613554E-5</v>
      </c>
      <c r="G445" s="10">
        <f t="shared" si="98"/>
        <v>4251.0493118746426</v>
      </c>
      <c r="H445" s="11">
        <f t="shared" si="92"/>
        <v>2.3811582282037656E-5</v>
      </c>
      <c r="I445" s="11">
        <v>8.0751939688442794E-5</v>
      </c>
      <c r="J445" s="12">
        <f t="shared" si="99"/>
        <v>2.2971423421707602E-6</v>
      </c>
      <c r="K445" s="39">
        <f t="shared" si="100"/>
        <v>8.7999999999999995E-2</v>
      </c>
      <c r="L445" s="39">
        <f t="shared" si="101"/>
        <v>3.7000000000000002E-3</v>
      </c>
      <c r="M445" s="39">
        <f t="shared" si="102"/>
        <v>9.169999999999999E-2</v>
      </c>
      <c r="N445" s="10">
        <f t="shared" si="103"/>
        <v>560.86154035460618</v>
      </c>
      <c r="O445" s="13">
        <f t="shared" si="93"/>
        <v>3.1415774641049157E-6</v>
      </c>
      <c r="P445" s="41">
        <f t="shared" si="104"/>
        <v>3690.1877715200367</v>
      </c>
      <c r="Q445" s="42">
        <f t="shared" si="94"/>
        <v>2.0670004817932739E-5</v>
      </c>
      <c r="R445" s="10">
        <v>167709.01999999999</v>
      </c>
      <c r="S445" s="10">
        <v>0</v>
      </c>
      <c r="T445" s="10">
        <v>0</v>
      </c>
      <c r="U445" s="10"/>
      <c r="V445" s="10">
        <v>14758.38</v>
      </c>
      <c r="W445" s="10">
        <v>620.48</v>
      </c>
      <c r="X445" s="10">
        <f t="shared" si="95"/>
        <v>14826.63935711579</v>
      </c>
      <c r="Y445" s="10">
        <f t="shared" si="96"/>
        <v>560.86154035460618</v>
      </c>
      <c r="Z445" s="10">
        <f t="shared" si="97"/>
        <v>3690.1877715200367</v>
      </c>
      <c r="AA445" s="10"/>
      <c r="AB445" s="10"/>
      <c r="AC445" s="10"/>
      <c r="AD445" s="10"/>
      <c r="AE445" s="10"/>
      <c r="AF445" s="10"/>
      <c r="AG445" s="10"/>
      <c r="AH445" s="10"/>
      <c r="AI445" s="10"/>
    </row>
    <row r="446" spans="1:35" s="21" customFormat="1" x14ac:dyDescent="0.4">
      <c r="A446" s="14">
        <v>6405</v>
      </c>
      <c r="B446" s="14">
        <v>0</v>
      </c>
      <c r="C446" s="14" t="s">
        <v>570</v>
      </c>
      <c r="D446" s="15" t="s">
        <v>879</v>
      </c>
      <c r="E446" s="16">
        <f>X446*(12/12)</f>
        <v>44.203505514365041</v>
      </c>
      <c r="F446" s="17">
        <f t="shared" si="91"/>
        <v>2.4759896474728229E-7</v>
      </c>
      <c r="G446" s="16">
        <f>(Y446+Z446)*(12/12)</f>
        <v>12.674011090344964</v>
      </c>
      <c r="H446" s="17">
        <f t="shared" si="92"/>
        <v>7.0991474288056003E-8</v>
      </c>
      <c r="I446" s="17">
        <v>0</v>
      </c>
      <c r="J446" s="18">
        <f t="shared" si="99"/>
        <v>2.4759896474728229E-7</v>
      </c>
      <c r="K446" s="19">
        <f t="shared" si="100"/>
        <v>8.7999999999999995E-2</v>
      </c>
      <c r="L446" s="19">
        <f t="shared" si="101"/>
        <v>3.7000000000000002E-3</v>
      </c>
      <c r="M446" s="19">
        <f t="shared" si="102"/>
        <v>9.169999999999999E-2</v>
      </c>
      <c r="N446" s="16">
        <f t="shared" si="103"/>
        <v>1.6722438268050888</v>
      </c>
      <c r="O446" s="20">
        <f t="shared" si="93"/>
        <v>9.3668100641343712E-9</v>
      </c>
      <c r="P446" s="41">
        <f t="shared" si="104"/>
        <v>11.001767263539875</v>
      </c>
      <c r="Q446" s="42">
        <f t="shared" si="94"/>
        <v>6.162466422392164E-8</v>
      </c>
      <c r="R446" s="16">
        <v>500</v>
      </c>
      <c r="S446" s="16">
        <v>0</v>
      </c>
      <c r="T446" s="16">
        <v>0</v>
      </c>
      <c r="U446" s="16"/>
      <c r="V446" s="16">
        <v>44</v>
      </c>
      <c r="W446" s="16">
        <v>1.85</v>
      </c>
      <c r="X446" s="16">
        <f t="shared" si="95"/>
        <v>44.203505514365041</v>
      </c>
      <c r="Y446" s="16">
        <f t="shared" si="96"/>
        <v>1.6722438268050888</v>
      </c>
      <c r="Z446" s="16">
        <f t="shared" si="97"/>
        <v>11.001767263539875</v>
      </c>
      <c r="AA446" s="16"/>
      <c r="AB446" s="16"/>
      <c r="AC446" s="16"/>
      <c r="AD446" s="16"/>
      <c r="AE446" s="16"/>
      <c r="AF446" s="16"/>
      <c r="AG446" s="16"/>
      <c r="AH446" s="16"/>
      <c r="AI446" s="16"/>
    </row>
    <row r="447" spans="1:35" x14ac:dyDescent="0.4">
      <c r="A447" s="3">
        <v>6943</v>
      </c>
      <c r="B447" s="3" t="s">
        <v>880</v>
      </c>
      <c r="C447" s="3" t="s">
        <v>570</v>
      </c>
      <c r="D447" s="9" t="s">
        <v>881</v>
      </c>
      <c r="E447" s="10">
        <f t="shared" si="90"/>
        <v>125952.65486628024</v>
      </c>
      <c r="F447" s="11">
        <f t="shared" si="91"/>
        <v>7.0550393207905523E-4</v>
      </c>
      <c r="G447" s="10">
        <f t="shared" si="98"/>
        <v>36620.501523659528</v>
      </c>
      <c r="H447" s="11">
        <f t="shared" si="92"/>
        <v>2.051239638186107E-4</v>
      </c>
      <c r="I447" s="11">
        <v>7.6375770336365128E-4</v>
      </c>
      <c r="J447" s="12">
        <f t="shared" si="99"/>
        <v>-5.8253771284596059E-5</v>
      </c>
      <c r="K447" s="39">
        <f t="shared" si="100"/>
        <v>8.7999999999999995E-2</v>
      </c>
      <c r="L447" s="39">
        <f t="shared" si="101"/>
        <v>3.7000000000000002E-3</v>
      </c>
      <c r="M447" s="39">
        <f t="shared" si="102"/>
        <v>9.169999999999999E-2</v>
      </c>
      <c r="N447" s="10">
        <f t="shared" si="103"/>
        <v>5272.2684154627241</v>
      </c>
      <c r="O447" s="13">
        <f t="shared" si="93"/>
        <v>2.9531780033014345E-5</v>
      </c>
      <c r="P447" s="41">
        <f t="shared" si="104"/>
        <v>31348.233108196804</v>
      </c>
      <c r="Q447" s="42">
        <f t="shared" si="94"/>
        <v>1.7559218378559636E-4</v>
      </c>
      <c r="R447" s="10">
        <v>1424689.03</v>
      </c>
      <c r="S447" s="10">
        <v>151719.51999999999</v>
      </c>
      <c r="T447" s="10">
        <v>0</v>
      </c>
      <c r="U447" s="10"/>
      <c r="V447" s="10">
        <v>125372.79</v>
      </c>
      <c r="W447" s="10">
        <v>5832.7</v>
      </c>
      <c r="X447" s="10">
        <f t="shared" si="95"/>
        <v>125952.65486628024</v>
      </c>
      <c r="Y447" s="10">
        <f t="shared" si="96"/>
        <v>5272.2684154627241</v>
      </c>
      <c r="Z447" s="10">
        <f t="shared" si="97"/>
        <v>31348.233108196804</v>
      </c>
      <c r="AA447" s="10"/>
      <c r="AB447" s="10"/>
      <c r="AC447" s="10"/>
      <c r="AD447" s="10"/>
      <c r="AE447" s="10"/>
      <c r="AF447" s="10"/>
      <c r="AG447" s="10"/>
      <c r="AH447" s="10"/>
      <c r="AI447" s="10"/>
    </row>
    <row r="448" spans="1:35" x14ac:dyDescent="0.4">
      <c r="A448" s="3">
        <v>7077</v>
      </c>
      <c r="B448" s="3" t="s">
        <v>882</v>
      </c>
      <c r="C448" s="3" t="s">
        <v>570</v>
      </c>
      <c r="D448" s="9" t="s">
        <v>883</v>
      </c>
      <c r="E448" s="10">
        <f t="shared" si="90"/>
        <v>9802.7502153881505</v>
      </c>
      <c r="F448" s="11">
        <f t="shared" si="91"/>
        <v>5.4908559327213109E-5</v>
      </c>
      <c r="G448" s="10">
        <f t="shared" si="98"/>
        <v>3217.1191203820667</v>
      </c>
      <c r="H448" s="11">
        <f t="shared" si="92"/>
        <v>1.8020185376845883E-5</v>
      </c>
      <c r="I448" s="11">
        <v>6.9372451865012664E-5</v>
      </c>
      <c r="J448" s="12">
        <f t="shared" si="99"/>
        <v>-1.4463892537799555E-5</v>
      </c>
      <c r="K448" s="39">
        <f t="shared" si="100"/>
        <v>8.7999999999999995E-2</v>
      </c>
      <c r="L448" s="39">
        <f t="shared" si="101"/>
        <v>3.7000000000000002E-3</v>
      </c>
      <c r="M448" s="39">
        <f t="shared" si="102"/>
        <v>9.169999999999999E-2</v>
      </c>
      <c r="N448" s="10">
        <f t="shared" si="103"/>
        <v>777.32220478974932</v>
      </c>
      <c r="O448" s="13">
        <f t="shared" si="93"/>
        <v>4.3540477376499208E-6</v>
      </c>
      <c r="P448" s="41">
        <f t="shared" si="104"/>
        <v>2439.7969155923174</v>
      </c>
      <c r="Q448" s="42">
        <f t="shared" si="94"/>
        <v>1.3666137639195962E-5</v>
      </c>
      <c r="R448" s="10">
        <v>110882.49</v>
      </c>
      <c r="S448" s="10">
        <v>121538.98</v>
      </c>
      <c r="T448" s="10">
        <v>0</v>
      </c>
      <c r="U448" s="10"/>
      <c r="V448" s="10">
        <v>9757.6200000000008</v>
      </c>
      <c r="W448" s="10">
        <v>859.95</v>
      </c>
      <c r="X448" s="10">
        <f t="shared" si="95"/>
        <v>9802.7502153881505</v>
      </c>
      <c r="Y448" s="10">
        <f t="shared" si="96"/>
        <v>777.32220478974932</v>
      </c>
      <c r="Z448" s="10">
        <f t="shared" si="97"/>
        <v>2439.7969155923174</v>
      </c>
      <c r="AA448" s="10"/>
      <c r="AB448" s="10"/>
      <c r="AC448" s="10"/>
      <c r="AD448" s="10"/>
      <c r="AE448" s="10"/>
      <c r="AF448" s="10"/>
      <c r="AG448" s="10"/>
      <c r="AH448" s="10"/>
      <c r="AI448" s="10"/>
    </row>
    <row r="449" spans="1:35" x14ac:dyDescent="0.4">
      <c r="A449" s="3">
        <v>6974</v>
      </c>
      <c r="B449" s="3" t="s">
        <v>884</v>
      </c>
      <c r="C449" s="3" t="s">
        <v>570</v>
      </c>
      <c r="D449" s="9" t="s">
        <v>885</v>
      </c>
      <c r="E449" s="10">
        <f t="shared" si="90"/>
        <v>5847.9429470279374</v>
      </c>
      <c r="F449" s="11">
        <f t="shared" si="91"/>
        <v>3.2756330131209671E-5</v>
      </c>
      <c r="G449" s="10">
        <f t="shared" si="98"/>
        <v>1676.722140445014</v>
      </c>
      <c r="H449" s="11">
        <f t="shared" si="92"/>
        <v>9.391894631707837E-6</v>
      </c>
      <c r="I449" s="11">
        <v>3.192966455861142E-5</v>
      </c>
      <c r="J449" s="12">
        <f t="shared" si="99"/>
        <v>8.2666557259825101E-7</v>
      </c>
      <c r="K449" s="39">
        <f t="shared" si="100"/>
        <v>8.7999999999999995E-2</v>
      </c>
      <c r="L449" s="39">
        <f t="shared" si="101"/>
        <v>3.7000000000000002E-3</v>
      </c>
      <c r="M449" s="39">
        <f t="shared" si="102"/>
        <v>9.169999999999999E-2</v>
      </c>
      <c r="N449" s="10">
        <f t="shared" si="103"/>
        <v>221.23333870840298</v>
      </c>
      <c r="O449" s="13">
        <f t="shared" si="93"/>
        <v>1.2392036557821015E-6</v>
      </c>
      <c r="P449" s="41">
        <f t="shared" si="104"/>
        <v>1455.4888017366111</v>
      </c>
      <c r="Q449" s="42">
        <f t="shared" si="94"/>
        <v>8.1526909759257357E-6</v>
      </c>
      <c r="R449" s="10">
        <v>66148</v>
      </c>
      <c r="S449" s="10">
        <v>0</v>
      </c>
      <c r="T449" s="10">
        <v>0</v>
      </c>
      <c r="U449" s="10"/>
      <c r="V449" s="10">
        <v>5821.02</v>
      </c>
      <c r="W449" s="10">
        <v>244.75</v>
      </c>
      <c r="X449" s="10">
        <f t="shared" si="95"/>
        <v>5847.9429470279374</v>
      </c>
      <c r="Y449" s="10">
        <f t="shared" si="96"/>
        <v>221.23333870840298</v>
      </c>
      <c r="Z449" s="10">
        <f t="shared" si="97"/>
        <v>1455.4888017366111</v>
      </c>
      <c r="AA449" s="10"/>
      <c r="AB449" s="10"/>
      <c r="AC449" s="10"/>
      <c r="AD449" s="10"/>
      <c r="AE449" s="10"/>
      <c r="AF449" s="10"/>
      <c r="AG449" s="10"/>
      <c r="AH449" s="10"/>
      <c r="AI449" s="10"/>
    </row>
    <row r="450" spans="1:35" x14ac:dyDescent="0.4">
      <c r="A450" s="3">
        <v>6360</v>
      </c>
      <c r="B450" s="3" t="s">
        <v>886</v>
      </c>
      <c r="C450" s="3" t="s">
        <v>570</v>
      </c>
      <c r="D450" s="9" t="s">
        <v>887</v>
      </c>
      <c r="E450" s="10">
        <f t="shared" si="90"/>
        <v>3762.4717881164602</v>
      </c>
      <c r="F450" s="11">
        <f t="shared" si="91"/>
        <v>2.1074892336892828E-5</v>
      </c>
      <c r="G450" s="10">
        <f t="shared" si="98"/>
        <v>1231.7923406881146</v>
      </c>
      <c r="H450" s="11">
        <f t="shared" si="92"/>
        <v>6.899690528817777E-6</v>
      </c>
      <c r="I450" s="11">
        <v>5.4148972755012592E-5</v>
      </c>
      <c r="J450" s="12">
        <f t="shared" si="99"/>
        <v>-3.3074080418119763E-5</v>
      </c>
      <c r="K450" s="39">
        <f t="shared" si="100"/>
        <v>8.7999999999999995E-2</v>
      </c>
      <c r="L450" s="39">
        <f t="shared" si="101"/>
        <v>3.7000000000000002E-3</v>
      </c>
      <c r="M450" s="39">
        <f t="shared" si="102"/>
        <v>9.169999999999999E-2</v>
      </c>
      <c r="N450" s="10">
        <f t="shared" si="103"/>
        <v>295.35441643706093</v>
      </c>
      <c r="O450" s="13">
        <f t="shared" si="93"/>
        <v>1.6543811829491382E-6</v>
      </c>
      <c r="P450" s="41">
        <f t="shared" si="104"/>
        <v>936.43792425105369</v>
      </c>
      <c r="Q450" s="42">
        <f t="shared" si="94"/>
        <v>5.245309345868639E-6</v>
      </c>
      <c r="R450" s="10">
        <v>22152.06</v>
      </c>
      <c r="S450" s="10">
        <v>45755.53</v>
      </c>
      <c r="T450" s="10">
        <v>0</v>
      </c>
      <c r="U450" s="10"/>
      <c r="V450" s="10">
        <v>3745.15</v>
      </c>
      <c r="W450" s="10">
        <v>326.75</v>
      </c>
      <c r="X450" s="10">
        <f t="shared" si="95"/>
        <v>3762.4717881164602</v>
      </c>
      <c r="Y450" s="10">
        <f t="shared" si="96"/>
        <v>295.35441643706093</v>
      </c>
      <c r="Z450" s="10">
        <f t="shared" si="97"/>
        <v>936.43792425105369</v>
      </c>
      <c r="AA450" s="10"/>
      <c r="AB450" s="10"/>
      <c r="AC450" s="10"/>
      <c r="AD450" s="10"/>
      <c r="AE450" s="10"/>
      <c r="AF450" s="10"/>
      <c r="AG450" s="10"/>
      <c r="AH450" s="10"/>
      <c r="AI450" s="10"/>
    </row>
    <row r="451" spans="1:35" x14ac:dyDescent="0.4">
      <c r="A451" s="3">
        <v>6942</v>
      </c>
      <c r="B451" s="3" t="s">
        <v>888</v>
      </c>
      <c r="C451" s="3" t="s">
        <v>570</v>
      </c>
      <c r="D451" s="9" t="s">
        <v>889</v>
      </c>
      <c r="E451" s="10">
        <f t="shared" si="90"/>
        <v>12866.625783855083</v>
      </c>
      <c r="F451" s="11">
        <f t="shared" si="91"/>
        <v>7.2070375116243087E-5</v>
      </c>
      <c r="G451" s="10">
        <f t="shared" si="98"/>
        <v>3689.1385290989565</v>
      </c>
      <c r="H451" s="11">
        <f t="shared" si="92"/>
        <v>2.0664127651988424E-5</v>
      </c>
      <c r="I451" s="11">
        <v>7.9997364666600885E-5</v>
      </c>
      <c r="J451" s="12">
        <f t="shared" si="99"/>
        <v>-7.9269895503577978E-6</v>
      </c>
      <c r="K451" s="39">
        <f t="shared" si="100"/>
        <v>8.7999999999999995E-2</v>
      </c>
      <c r="L451" s="39">
        <f t="shared" si="101"/>
        <v>3.7000000000000002E-3</v>
      </c>
      <c r="M451" s="39">
        <f t="shared" si="102"/>
        <v>9.169999999999999E-2</v>
      </c>
      <c r="N451" s="10">
        <f t="shared" si="103"/>
        <v>486.77661924923046</v>
      </c>
      <c r="O451" s="13">
        <f t="shared" si="93"/>
        <v>2.7266024625608871E-6</v>
      </c>
      <c r="P451" s="41">
        <f t="shared" si="104"/>
        <v>3202.3619098497261</v>
      </c>
      <c r="Q451" s="42">
        <f t="shared" si="94"/>
        <v>1.7937525189427539E-5</v>
      </c>
      <c r="R451" s="10">
        <v>142508.85</v>
      </c>
      <c r="S451" s="10">
        <v>0</v>
      </c>
      <c r="T451" s="10">
        <v>0</v>
      </c>
      <c r="U451" s="10"/>
      <c r="V451" s="10">
        <v>12807.39</v>
      </c>
      <c r="W451" s="10">
        <v>538.52</v>
      </c>
      <c r="X451" s="10">
        <f t="shared" si="95"/>
        <v>12866.625783855083</v>
      </c>
      <c r="Y451" s="10">
        <f t="shared" si="96"/>
        <v>486.77661924923046</v>
      </c>
      <c r="Z451" s="10">
        <f t="shared" si="97"/>
        <v>3202.3619098497261</v>
      </c>
      <c r="AA451" s="10"/>
      <c r="AB451" s="10"/>
      <c r="AC451" s="10"/>
      <c r="AD451" s="10"/>
      <c r="AE451" s="10"/>
      <c r="AF451" s="10"/>
      <c r="AG451" s="10"/>
      <c r="AH451" s="10"/>
      <c r="AI451" s="10"/>
    </row>
    <row r="452" spans="1:35" x14ac:dyDescent="0.4">
      <c r="A452" s="3">
        <v>6945</v>
      </c>
      <c r="B452" s="3" t="s">
        <v>890</v>
      </c>
      <c r="C452" s="3" t="s">
        <v>570</v>
      </c>
      <c r="D452" s="9" t="s">
        <v>891</v>
      </c>
      <c r="E452" s="10">
        <f t="shared" si="90"/>
        <v>405830.14381335588</v>
      </c>
      <c r="F452" s="11">
        <f t="shared" si="91"/>
        <v>2.2731935465790851E-3</v>
      </c>
      <c r="G452" s="10">
        <f t="shared" si="98"/>
        <v>117902.54020777157</v>
      </c>
      <c r="H452" s="11">
        <f t="shared" si="92"/>
        <v>6.6041248441330556E-4</v>
      </c>
      <c r="I452" s="11">
        <v>2.2149204195325532E-3</v>
      </c>
      <c r="J452" s="12">
        <f t="shared" si="99"/>
        <v>5.8273127046531894E-5</v>
      </c>
      <c r="K452" s="39">
        <f t="shared" si="100"/>
        <v>8.7999999999999995E-2</v>
      </c>
      <c r="L452" s="39">
        <f t="shared" si="101"/>
        <v>3.7000000000000002E-3</v>
      </c>
      <c r="M452" s="39">
        <f t="shared" si="102"/>
        <v>9.169999999999999E-2</v>
      </c>
      <c r="N452" s="10">
        <f t="shared" si="103"/>
        <v>16895.872550780125</v>
      </c>
      <c r="O452" s="13">
        <f t="shared" si="93"/>
        <v>9.4639565423508822E-5</v>
      </c>
      <c r="P452" s="41">
        <f t="shared" si="104"/>
        <v>101006.66765699144</v>
      </c>
      <c r="Q452" s="42">
        <f t="shared" si="94"/>
        <v>5.6577291898979667E-4</v>
      </c>
      <c r="R452" s="10">
        <v>4499619.16</v>
      </c>
      <c r="S452" s="10">
        <v>461362.27</v>
      </c>
      <c r="T452" s="10">
        <v>0</v>
      </c>
      <c r="U452" s="10"/>
      <c r="V452" s="10">
        <v>403961.76999999996</v>
      </c>
      <c r="W452" s="10">
        <v>18691.87</v>
      </c>
      <c r="X452" s="10">
        <f t="shared" si="95"/>
        <v>405830.14381335588</v>
      </c>
      <c r="Y452" s="10">
        <f t="shared" si="96"/>
        <v>16895.872550780125</v>
      </c>
      <c r="Z452" s="10">
        <f t="shared" si="97"/>
        <v>101006.66765699144</v>
      </c>
      <c r="AA452" s="10"/>
      <c r="AB452" s="10"/>
      <c r="AC452" s="10"/>
      <c r="AD452" s="10"/>
      <c r="AE452" s="10"/>
      <c r="AF452" s="10"/>
      <c r="AG452" s="10"/>
      <c r="AH452" s="10"/>
      <c r="AI452" s="10"/>
    </row>
    <row r="453" spans="1:35" x14ac:dyDescent="0.4">
      <c r="A453" s="3">
        <v>6950</v>
      </c>
      <c r="B453" s="3" t="s">
        <v>892</v>
      </c>
      <c r="C453" s="3" t="s">
        <v>570</v>
      </c>
      <c r="D453" s="9" t="s">
        <v>893</v>
      </c>
      <c r="E453" s="10">
        <f t="shared" si="90"/>
        <v>18369.158520293269</v>
      </c>
      <c r="F453" s="11">
        <f t="shared" si="91"/>
        <v>1.0289194442792069E-4</v>
      </c>
      <c r="G453" s="10">
        <f t="shared" si="98"/>
        <v>5308.2928875742346</v>
      </c>
      <c r="H453" s="11">
        <f t="shared" si="92"/>
        <v>2.9733565432081363E-5</v>
      </c>
      <c r="I453" s="11">
        <v>1.0876919512037606E-4</v>
      </c>
      <c r="J453" s="12">
        <f t="shared" si="99"/>
        <v>-5.8772506924553724E-6</v>
      </c>
      <c r="K453" s="39">
        <f t="shared" si="100"/>
        <v>8.7999999999999995E-2</v>
      </c>
      <c r="L453" s="39">
        <f t="shared" si="101"/>
        <v>3.7000000000000002E-3</v>
      </c>
      <c r="M453" s="39">
        <f t="shared" si="102"/>
        <v>9.169999999999999E-2</v>
      </c>
      <c r="N453" s="10">
        <f t="shared" si="103"/>
        <v>736.41098554585813</v>
      </c>
      <c r="O453" s="13">
        <f t="shared" si="93"/>
        <v>4.1248899952160158E-6</v>
      </c>
      <c r="P453" s="41">
        <f t="shared" si="104"/>
        <v>4571.8819020283763</v>
      </c>
      <c r="Q453" s="42">
        <f t="shared" si="94"/>
        <v>2.5608675436865346E-5</v>
      </c>
      <c r="R453" s="10">
        <v>200948.66</v>
      </c>
      <c r="S453" s="10">
        <v>12441.12</v>
      </c>
      <c r="T453" s="10">
        <v>0</v>
      </c>
      <c r="U453" s="10"/>
      <c r="V453" s="10">
        <v>18284.59</v>
      </c>
      <c r="W453" s="10">
        <v>814.68999999999994</v>
      </c>
      <c r="X453" s="10">
        <f t="shared" si="95"/>
        <v>18369.158520293269</v>
      </c>
      <c r="Y453" s="10">
        <f t="shared" si="96"/>
        <v>736.41098554585813</v>
      </c>
      <c r="Z453" s="10">
        <f t="shared" si="97"/>
        <v>4571.8819020283763</v>
      </c>
      <c r="AA453" s="10"/>
      <c r="AB453" s="10"/>
      <c r="AC453" s="10"/>
      <c r="AD453" s="10"/>
      <c r="AE453" s="10"/>
      <c r="AF453" s="10"/>
      <c r="AG453" s="10"/>
      <c r="AH453" s="10"/>
      <c r="AI453" s="10"/>
    </row>
    <row r="454" spans="1:35" x14ac:dyDescent="0.4">
      <c r="A454" s="3">
        <v>6946</v>
      </c>
      <c r="B454" s="3" t="s">
        <v>894</v>
      </c>
      <c r="C454" s="3" t="s">
        <v>570</v>
      </c>
      <c r="D454" s="9" t="s">
        <v>895</v>
      </c>
      <c r="E454" s="10">
        <f t="shared" si="90"/>
        <v>15711.744231282177</v>
      </c>
      <c r="F454" s="11">
        <f t="shared" si="91"/>
        <v>8.8006857392233963E-5</v>
      </c>
      <c r="G454" s="10">
        <f t="shared" si="98"/>
        <v>4581.0413935538872</v>
      </c>
      <c r="H454" s="11">
        <f t="shared" si="92"/>
        <v>2.5659980884090365E-5</v>
      </c>
      <c r="I454" s="11">
        <v>8.104911656449558E-5</v>
      </c>
      <c r="J454" s="12">
        <f t="shared" si="99"/>
        <v>6.9577408277383826E-6</v>
      </c>
      <c r="K454" s="39">
        <f t="shared" si="100"/>
        <v>8.7999999999999995E-2</v>
      </c>
      <c r="L454" s="39">
        <f t="shared" si="101"/>
        <v>3.7000000000000002E-3</v>
      </c>
      <c r="M454" s="39">
        <f t="shared" si="102"/>
        <v>9.169999999999999E-2</v>
      </c>
      <c r="N454" s="10">
        <f t="shared" si="103"/>
        <v>670.56073539301997</v>
      </c>
      <c r="O454" s="13">
        <f t="shared" si="93"/>
        <v>3.7560402043121306E-6</v>
      </c>
      <c r="P454" s="41">
        <f t="shared" si="104"/>
        <v>3910.4806581608673</v>
      </c>
      <c r="Q454" s="42">
        <f t="shared" si="94"/>
        <v>2.1903940679778233E-5</v>
      </c>
      <c r="R454" s="10">
        <v>177720.14</v>
      </c>
      <c r="S454" s="10">
        <v>22781.22</v>
      </c>
      <c r="T454" s="10">
        <v>0</v>
      </c>
      <c r="U454" s="10"/>
      <c r="V454" s="10">
        <v>15639.41</v>
      </c>
      <c r="W454" s="10">
        <v>741.84</v>
      </c>
      <c r="X454" s="10">
        <f t="shared" si="95"/>
        <v>15711.744231282177</v>
      </c>
      <c r="Y454" s="10">
        <f t="shared" si="96"/>
        <v>670.56073539301997</v>
      </c>
      <c r="Z454" s="10">
        <f t="shared" si="97"/>
        <v>3910.4806581608673</v>
      </c>
      <c r="AA454" s="10"/>
      <c r="AB454" s="10"/>
      <c r="AC454" s="10"/>
      <c r="AD454" s="10"/>
      <c r="AE454" s="10"/>
      <c r="AF454" s="10"/>
      <c r="AG454" s="10"/>
      <c r="AH454" s="10"/>
      <c r="AI454" s="10"/>
    </row>
    <row r="455" spans="1:35" x14ac:dyDescent="0.4">
      <c r="A455" s="3">
        <v>6947</v>
      </c>
      <c r="B455" s="3" t="s">
        <v>896</v>
      </c>
      <c r="C455" s="3" t="s">
        <v>570</v>
      </c>
      <c r="D455" s="9" t="s">
        <v>897</v>
      </c>
      <c r="E455" s="10">
        <f t="shared" si="90"/>
        <v>163483.7215932619</v>
      </c>
      <c r="F455" s="11">
        <f t="shared" si="91"/>
        <v>9.1572828327767116E-4</v>
      </c>
      <c r="G455" s="10">
        <f t="shared" si="98"/>
        <v>47120.690090320175</v>
      </c>
      <c r="H455" s="11">
        <f t="shared" si="92"/>
        <v>2.6393911407658166E-4</v>
      </c>
      <c r="I455" s="11">
        <v>1.0507858931583659E-3</v>
      </c>
      <c r="J455" s="12">
        <f t="shared" si="99"/>
        <v>-1.3505760988069472E-4</v>
      </c>
      <c r="K455" s="39">
        <f t="shared" si="100"/>
        <v>8.7999999999999995E-2</v>
      </c>
      <c r="L455" s="39">
        <f t="shared" si="101"/>
        <v>3.7000000000000002E-3</v>
      </c>
      <c r="M455" s="39">
        <f t="shared" si="102"/>
        <v>9.169999999999999E-2</v>
      </c>
      <c r="N455" s="10">
        <f t="shared" si="103"/>
        <v>6431.386483801627</v>
      </c>
      <c r="O455" s="13">
        <f t="shared" si="93"/>
        <v>3.6024397086820523E-5</v>
      </c>
      <c r="P455" s="41">
        <f t="shared" si="104"/>
        <v>40689.303606518544</v>
      </c>
      <c r="Q455" s="42">
        <f t="shared" si="94"/>
        <v>2.2791471698976109E-4</v>
      </c>
      <c r="R455" s="10">
        <v>1841570.71</v>
      </c>
      <c r="S455" s="10">
        <v>73753.570000000007</v>
      </c>
      <c r="T455" s="10">
        <v>0</v>
      </c>
      <c r="U455" s="10"/>
      <c r="V455" s="10">
        <v>162731.07</v>
      </c>
      <c r="W455" s="10">
        <v>7115.03</v>
      </c>
      <c r="X455" s="10">
        <f t="shared" si="95"/>
        <v>163483.7215932619</v>
      </c>
      <c r="Y455" s="10">
        <f t="shared" si="96"/>
        <v>6431.386483801627</v>
      </c>
      <c r="Z455" s="10">
        <f t="shared" si="97"/>
        <v>40689.303606518544</v>
      </c>
      <c r="AA455" s="10"/>
      <c r="AB455" s="10"/>
      <c r="AC455" s="10"/>
      <c r="AD455" s="10"/>
      <c r="AE455" s="10"/>
      <c r="AF455" s="10"/>
      <c r="AG455" s="10"/>
      <c r="AH455" s="10"/>
      <c r="AI455" s="10"/>
    </row>
    <row r="456" spans="1:35" x14ac:dyDescent="0.4">
      <c r="A456" s="3">
        <v>6948</v>
      </c>
      <c r="B456" s="3" t="s">
        <v>898</v>
      </c>
      <c r="C456" s="3" t="s">
        <v>570</v>
      </c>
      <c r="D456" s="9" t="s">
        <v>899</v>
      </c>
      <c r="E456" s="10">
        <f t="shared" si="90"/>
        <v>14760.635486381841</v>
      </c>
      <c r="F456" s="11">
        <f t="shared" si="91"/>
        <v>8.2679371758252287E-5</v>
      </c>
      <c r="G456" s="10">
        <f t="shared" si="98"/>
        <v>4232.2172575805871</v>
      </c>
      <c r="H456" s="11">
        <f t="shared" si="92"/>
        <v>2.3706097499936889E-5</v>
      </c>
      <c r="I456" s="11">
        <v>9.5355700676165659E-5</v>
      </c>
      <c r="J456" s="12">
        <f t="shared" si="99"/>
        <v>-1.2676328917913372E-5</v>
      </c>
      <c r="K456" s="39">
        <f t="shared" si="100"/>
        <v>8.7999999999999995E-2</v>
      </c>
      <c r="L456" s="39">
        <f t="shared" si="101"/>
        <v>3.7000000000000002E-3</v>
      </c>
      <c r="M456" s="39">
        <f t="shared" si="102"/>
        <v>9.169999999999999E-2</v>
      </c>
      <c r="N456" s="10">
        <f t="shared" si="103"/>
        <v>558.45712490633514</v>
      </c>
      <c r="O456" s="13">
        <f t="shared" si="93"/>
        <v>3.1281095101748638E-6</v>
      </c>
      <c r="P456" s="41">
        <f t="shared" si="104"/>
        <v>3673.7601326742515</v>
      </c>
      <c r="Q456" s="42">
        <f t="shared" si="94"/>
        <v>2.0577987989762024E-5</v>
      </c>
      <c r="R456" s="10">
        <v>166963.10999999999</v>
      </c>
      <c r="S456" s="10">
        <v>0</v>
      </c>
      <c r="T456" s="10">
        <v>0</v>
      </c>
      <c r="U456" s="10"/>
      <c r="V456" s="10">
        <v>14692.68</v>
      </c>
      <c r="W456" s="10">
        <v>617.82000000000005</v>
      </c>
      <c r="X456" s="10">
        <f t="shared" si="95"/>
        <v>14760.635486381841</v>
      </c>
      <c r="Y456" s="10">
        <f t="shared" si="96"/>
        <v>558.45712490633514</v>
      </c>
      <c r="Z456" s="10">
        <f t="shared" si="97"/>
        <v>3673.7601326742515</v>
      </c>
      <c r="AA456" s="10"/>
      <c r="AB456" s="10"/>
      <c r="AC456" s="10"/>
      <c r="AD456" s="10"/>
      <c r="AE456" s="10"/>
      <c r="AF456" s="10"/>
      <c r="AG456" s="10"/>
      <c r="AH456" s="10"/>
      <c r="AI456" s="10"/>
    </row>
    <row r="457" spans="1:35" x14ac:dyDescent="0.4">
      <c r="A457" s="3">
        <v>7092</v>
      </c>
      <c r="B457" s="3" t="s">
        <v>900</v>
      </c>
      <c r="C457" s="3" t="s">
        <v>570</v>
      </c>
      <c r="D457" s="9" t="s">
        <v>901</v>
      </c>
      <c r="E457" s="10">
        <f t="shared" si="90"/>
        <v>3401.6003968479358</v>
      </c>
      <c r="F457" s="11">
        <f t="shared" si="91"/>
        <v>1.9053528152191207E-5</v>
      </c>
      <c r="G457" s="10">
        <f t="shared" si="98"/>
        <v>988.06570683275356</v>
      </c>
      <c r="H457" s="11">
        <f t="shared" si="92"/>
        <v>5.5344942277163582E-6</v>
      </c>
      <c r="I457" s="11">
        <v>1.7166941525203303E-5</v>
      </c>
      <c r="J457" s="12">
        <f t="shared" si="99"/>
        <v>1.8865866269879041E-6</v>
      </c>
      <c r="K457" s="39">
        <f t="shared" si="100"/>
        <v>8.7999999999999995E-2</v>
      </c>
      <c r="L457" s="39">
        <f t="shared" si="101"/>
        <v>3.7000000000000002E-3</v>
      </c>
      <c r="M457" s="39">
        <f t="shared" si="102"/>
        <v>9.169999999999999E-2</v>
      </c>
      <c r="N457" s="10">
        <f t="shared" si="103"/>
        <v>141.44471028024881</v>
      </c>
      <c r="O457" s="13">
        <f t="shared" si="93"/>
        <v>7.9228023720851168E-7</v>
      </c>
      <c r="P457" s="41">
        <f t="shared" si="104"/>
        <v>846.62099655250472</v>
      </c>
      <c r="Q457" s="42">
        <f t="shared" si="94"/>
        <v>4.7422139905078465E-6</v>
      </c>
      <c r="R457" s="10">
        <v>38476.53</v>
      </c>
      <c r="S457" s="10">
        <v>3818.28</v>
      </c>
      <c r="T457" s="10">
        <v>0</v>
      </c>
      <c r="U457" s="10"/>
      <c r="V457" s="10">
        <v>3385.94</v>
      </c>
      <c r="W457" s="10">
        <v>156.47999999999999</v>
      </c>
      <c r="X457" s="10">
        <f t="shared" si="95"/>
        <v>3401.6003968479358</v>
      </c>
      <c r="Y457" s="10">
        <f t="shared" si="96"/>
        <v>141.44471028024881</v>
      </c>
      <c r="Z457" s="10">
        <f t="shared" si="97"/>
        <v>846.62099655250472</v>
      </c>
      <c r="AA457" s="10"/>
      <c r="AB457" s="10"/>
      <c r="AC457" s="10"/>
      <c r="AD457" s="10"/>
      <c r="AE457" s="10"/>
      <c r="AF457" s="10"/>
      <c r="AG457" s="10"/>
      <c r="AH457" s="10"/>
      <c r="AI457" s="10"/>
    </row>
    <row r="458" spans="1:35" x14ac:dyDescent="0.4">
      <c r="A458" s="3">
        <v>6949</v>
      </c>
      <c r="B458" s="3" t="s">
        <v>902</v>
      </c>
      <c r="C458" s="3" t="s">
        <v>570</v>
      </c>
      <c r="D458" s="9" t="s">
        <v>903</v>
      </c>
      <c r="E458" s="10">
        <f t="shared" si="90"/>
        <v>136640.72092711108</v>
      </c>
      <c r="F458" s="11">
        <f t="shared" si="91"/>
        <v>7.6537144849022037E-4</v>
      </c>
      <c r="G458" s="10">
        <f t="shared" si="98"/>
        <v>39179.224506020575</v>
      </c>
      <c r="H458" s="11">
        <f t="shared" si="92"/>
        <v>2.1945624706482951E-4</v>
      </c>
      <c r="I458" s="11">
        <v>6.8700475944616032E-4</v>
      </c>
      <c r="J458" s="12">
        <f t="shared" si="99"/>
        <v>7.8366689044060051E-5</v>
      </c>
      <c r="K458" s="39">
        <f t="shared" si="100"/>
        <v>8.7999999999999995E-2</v>
      </c>
      <c r="L458" s="39">
        <f t="shared" si="101"/>
        <v>3.7000000000000002E-3</v>
      </c>
      <c r="M458" s="39">
        <f t="shared" si="102"/>
        <v>9.169999999999999E-2</v>
      </c>
      <c r="N458" s="10">
        <f t="shared" si="103"/>
        <v>5170.8490871559516</v>
      </c>
      <c r="O458" s="13">
        <f t="shared" si="93"/>
        <v>2.8963695660476039E-5</v>
      </c>
      <c r="P458" s="41">
        <f t="shared" si="104"/>
        <v>34008.37541886462</v>
      </c>
      <c r="Q458" s="42">
        <f t="shared" si="94"/>
        <v>1.9049255140435344E-4</v>
      </c>
      <c r="R458" s="10">
        <v>1537910.99</v>
      </c>
      <c r="S458" s="10">
        <v>494.3</v>
      </c>
      <c r="T458" s="10">
        <v>0</v>
      </c>
      <c r="U458" s="10"/>
      <c r="V458" s="10">
        <v>136011.65</v>
      </c>
      <c r="W458" s="10">
        <v>5720.5</v>
      </c>
      <c r="X458" s="10">
        <f t="shared" si="95"/>
        <v>136640.72092711108</v>
      </c>
      <c r="Y458" s="10">
        <f t="shared" si="96"/>
        <v>5170.8490871559516</v>
      </c>
      <c r="Z458" s="10">
        <f t="shared" si="97"/>
        <v>34008.37541886462</v>
      </c>
      <c r="AA458" s="10"/>
      <c r="AB458" s="10"/>
      <c r="AC458" s="10"/>
      <c r="AD458" s="10"/>
      <c r="AE458" s="10"/>
      <c r="AF458" s="10"/>
      <c r="AG458" s="10"/>
      <c r="AH458" s="10"/>
      <c r="AI458" s="10"/>
    </row>
    <row r="459" spans="1:35" x14ac:dyDescent="0.4">
      <c r="A459" s="3">
        <v>9221</v>
      </c>
      <c r="B459" s="3">
        <v>0</v>
      </c>
      <c r="C459" s="3" t="s">
        <v>570</v>
      </c>
      <c r="D459" s="9" t="s">
        <v>904</v>
      </c>
      <c r="E459" s="10">
        <f t="shared" ref="E459:E522" si="105">X459</f>
        <v>225.11639808315724</v>
      </c>
      <c r="F459" s="11">
        <f t="shared" ref="F459:F522" si="106">E459/($E$582+$G$582)</f>
        <v>1.2609540004675233E-6</v>
      </c>
      <c r="G459" s="10">
        <f t="shared" si="98"/>
        <v>106.53076376074129</v>
      </c>
      <c r="H459" s="11">
        <f t="shared" ref="H459:H522" si="107">G459/($E$582+$G$582)</f>
        <v>5.9671527210268439E-7</v>
      </c>
      <c r="I459" s="11">
        <v>2.2353025798014915E-6</v>
      </c>
      <c r="J459" s="12">
        <f t="shared" si="99"/>
        <v>-9.7434857933396822E-7</v>
      </c>
      <c r="K459" s="39">
        <f t="shared" si="100"/>
        <v>8.7999999999999995E-2</v>
      </c>
      <c r="L459" s="39">
        <f t="shared" si="101"/>
        <v>3.7000000000000002E-3</v>
      </c>
      <c r="M459" s="39">
        <f t="shared" si="102"/>
        <v>9.169999999999999E-2</v>
      </c>
      <c r="N459" s="10">
        <f t="shared" si="103"/>
        <v>50.501763569513678</v>
      </c>
      <c r="O459" s="13">
        <f t="shared" ref="O459:O522" si="108">N459/($E$582+$G$582)</f>
        <v>2.8287766393685798E-7</v>
      </c>
      <c r="P459" s="41">
        <f t="shared" si="104"/>
        <v>56.029000191227617</v>
      </c>
      <c r="Q459" s="42">
        <f t="shared" ref="Q459:Q522" si="109">P459/($E$582+$G$582)</f>
        <v>3.1383760816582635E-7</v>
      </c>
      <c r="R459" s="10">
        <v>2546.5</v>
      </c>
      <c r="S459" s="10">
        <v>12543.75</v>
      </c>
      <c r="T459" s="10">
        <v>0</v>
      </c>
      <c r="U459" s="10"/>
      <c r="V459" s="10">
        <v>224.08</v>
      </c>
      <c r="W459" s="10">
        <v>55.87</v>
      </c>
      <c r="X459" s="10">
        <f t="shared" ref="X459:X522" si="110">V459/$V$582*$X$583</f>
        <v>225.11639808315724</v>
      </c>
      <c r="Y459" s="10">
        <f t="shared" ref="Y459:Y522" si="111">W459/$W$582*$Y$583</f>
        <v>50.501763569513678</v>
      </c>
      <c r="Z459" s="10">
        <f t="shared" ref="Z459:Z522" si="112">V459/$V$582*$Z$583</f>
        <v>56.029000191227617</v>
      </c>
      <c r="AA459" s="10"/>
      <c r="AB459" s="10"/>
      <c r="AC459" s="10"/>
      <c r="AD459" s="10"/>
      <c r="AE459" s="10"/>
      <c r="AF459" s="10"/>
      <c r="AG459" s="10"/>
      <c r="AH459" s="10"/>
      <c r="AI459" s="10"/>
    </row>
    <row r="460" spans="1:35" x14ac:dyDescent="0.4">
      <c r="A460" s="3">
        <v>6402</v>
      </c>
      <c r="B460" s="3" t="s">
        <v>905</v>
      </c>
      <c r="C460" s="3" t="s">
        <v>570</v>
      </c>
      <c r="D460" s="9" t="s">
        <v>906</v>
      </c>
      <c r="E460" s="10">
        <f t="shared" si="105"/>
        <v>27539.004952976993</v>
      </c>
      <c r="F460" s="11">
        <f t="shared" si="106"/>
        <v>1.5425539303238063E-4</v>
      </c>
      <c r="G460" s="10">
        <f t="shared" ref="G460:G523" si="113">Y460+Z460</f>
        <v>7896.0452705236148</v>
      </c>
      <c r="H460" s="11">
        <f t="shared" si="107"/>
        <v>4.4228452287431781E-5</v>
      </c>
      <c r="I460" s="11">
        <v>1.4281201752583506E-4</v>
      </c>
      <c r="J460" s="12">
        <f t="shared" ref="J460:J523" si="114">F460-I460</f>
        <v>1.1443375506545568E-5</v>
      </c>
      <c r="K460" s="39">
        <f t="shared" ref="K460:K523" si="115">IF(OR($C460="City",$C460="County",$C460="Other Local Government",$C460="Consolidated Government"),0.0907,IF(OR($C460="School District"),0.088,IF(OR($C460="State Agency",$C460="University"),0.0917,)))</f>
        <v>8.7999999999999995E-2</v>
      </c>
      <c r="L460" s="39">
        <f t="shared" ref="L460:L523" si="116">IF(OR($C460="City",$C460="County",$C460="Other Local Government",$C460="Consolidated Government"),0.001,IF(OR($C460="School District"),0.0037,IF(OR($C460="State Agency",$C460="University"),0,)))</f>
        <v>3.7000000000000002E-3</v>
      </c>
      <c r="M460" s="39">
        <f t="shared" ref="M460:M523" si="117">K460+L460</f>
        <v>9.169999999999999E-2</v>
      </c>
      <c r="N460" s="10">
        <f t="shared" ref="N460:N523" si="118">Y460</f>
        <v>1041.8892565019555</v>
      </c>
      <c r="O460" s="13">
        <f t="shared" si="108"/>
        <v>5.8359783526074826E-6</v>
      </c>
      <c r="P460" s="41">
        <f t="shared" ref="P460:P523" si="119">Z460</f>
        <v>6854.1560140216598</v>
      </c>
      <c r="Q460" s="42">
        <f t="shared" si="109"/>
        <v>3.8392473934824302E-5</v>
      </c>
      <c r="R460" s="10">
        <v>302265.90999999997</v>
      </c>
      <c r="S460" s="10">
        <v>0</v>
      </c>
      <c r="T460" s="10">
        <v>0</v>
      </c>
      <c r="U460" s="10"/>
      <c r="V460" s="10">
        <v>27412.22</v>
      </c>
      <c r="W460" s="10">
        <v>1152.6400000000001</v>
      </c>
      <c r="X460" s="10">
        <f t="shared" si="110"/>
        <v>27539.004952976993</v>
      </c>
      <c r="Y460" s="10">
        <f t="shared" si="111"/>
        <v>1041.8892565019555</v>
      </c>
      <c r="Z460" s="10">
        <f t="shared" si="112"/>
        <v>6854.1560140216598</v>
      </c>
      <c r="AA460" s="10"/>
      <c r="AB460" s="10"/>
      <c r="AC460" s="10"/>
      <c r="AD460" s="10"/>
      <c r="AE460" s="10"/>
      <c r="AF460" s="10"/>
      <c r="AG460" s="10"/>
      <c r="AH460" s="10"/>
      <c r="AI460" s="10"/>
    </row>
    <row r="461" spans="1:35" x14ac:dyDescent="0.4">
      <c r="A461" s="3">
        <v>6832</v>
      </c>
      <c r="B461" s="3" t="s">
        <v>907</v>
      </c>
      <c r="C461" s="3" t="s">
        <v>570</v>
      </c>
      <c r="D461" s="9" t="s">
        <v>908</v>
      </c>
      <c r="E461" s="10">
        <f t="shared" si="105"/>
        <v>5707.5867707685738</v>
      </c>
      <c r="F461" s="11">
        <f t="shared" si="106"/>
        <v>3.1970147145645055E-5</v>
      </c>
      <c r="G461" s="10">
        <f t="shared" si="113"/>
        <v>1636.519201138233</v>
      </c>
      <c r="H461" s="11">
        <f t="shared" si="107"/>
        <v>9.1667042076379187E-6</v>
      </c>
      <c r="I461" s="11">
        <v>3.7587478146174318E-5</v>
      </c>
      <c r="J461" s="12">
        <f t="shared" si="114"/>
        <v>-5.6173310005292628E-6</v>
      </c>
      <c r="K461" s="39">
        <f t="shared" si="115"/>
        <v>8.7999999999999995E-2</v>
      </c>
      <c r="L461" s="39">
        <f t="shared" si="116"/>
        <v>3.7000000000000002E-3</v>
      </c>
      <c r="M461" s="39">
        <f t="shared" si="117"/>
        <v>9.169999999999999E-2</v>
      </c>
      <c r="N461" s="10">
        <f t="shared" si="118"/>
        <v>215.96351086501176</v>
      </c>
      <c r="O461" s="13">
        <f t="shared" si="108"/>
        <v>1.2096855462286397E-6</v>
      </c>
      <c r="P461" s="41">
        <f t="shared" si="119"/>
        <v>1420.5556902732212</v>
      </c>
      <c r="Q461" s="42">
        <f t="shared" si="109"/>
        <v>7.9570186614092796E-6</v>
      </c>
      <c r="R461" s="10">
        <v>64560.04</v>
      </c>
      <c r="S461" s="10">
        <v>0</v>
      </c>
      <c r="T461" s="10">
        <v>0</v>
      </c>
      <c r="U461" s="10"/>
      <c r="V461" s="10">
        <v>5681.31</v>
      </c>
      <c r="W461" s="10">
        <v>238.92</v>
      </c>
      <c r="X461" s="10">
        <f t="shared" si="110"/>
        <v>5707.5867707685738</v>
      </c>
      <c r="Y461" s="10">
        <f t="shared" si="111"/>
        <v>215.96351086501176</v>
      </c>
      <c r="Z461" s="10">
        <f t="shared" si="112"/>
        <v>1420.5556902732212</v>
      </c>
      <c r="AA461" s="10"/>
      <c r="AB461" s="10"/>
      <c r="AC461" s="10"/>
      <c r="AD461" s="10"/>
      <c r="AE461" s="10"/>
      <c r="AF461" s="10"/>
      <c r="AG461" s="10"/>
      <c r="AH461" s="10"/>
      <c r="AI461" s="10"/>
    </row>
    <row r="462" spans="1:35" x14ac:dyDescent="0.4">
      <c r="A462" s="3">
        <v>6833</v>
      </c>
      <c r="B462" s="3" t="s">
        <v>909</v>
      </c>
      <c r="C462" s="3" t="s">
        <v>570</v>
      </c>
      <c r="D462" s="9" t="s">
        <v>910</v>
      </c>
      <c r="E462" s="10">
        <f t="shared" si="105"/>
        <v>517217.48241012031</v>
      </c>
      <c r="F462" s="11">
        <f t="shared" si="106"/>
        <v>2.8971121566891194E-3</v>
      </c>
      <c r="G462" s="10">
        <f t="shared" si="113"/>
        <v>149573.77558896426</v>
      </c>
      <c r="H462" s="11">
        <f t="shared" si="107"/>
        <v>8.3781391448998642E-4</v>
      </c>
      <c r="I462" s="11">
        <v>3.0656839088897179E-3</v>
      </c>
      <c r="J462" s="12">
        <f t="shared" si="114"/>
        <v>-1.6857175220059842E-4</v>
      </c>
      <c r="K462" s="39">
        <f t="shared" si="115"/>
        <v>8.7999999999999995E-2</v>
      </c>
      <c r="L462" s="39">
        <f t="shared" si="116"/>
        <v>3.7000000000000002E-3</v>
      </c>
      <c r="M462" s="39">
        <f t="shared" si="117"/>
        <v>9.169999999999999E-2</v>
      </c>
      <c r="N462" s="10">
        <f t="shared" si="118"/>
        <v>20844.022147555301</v>
      </c>
      <c r="O462" s="13">
        <f t="shared" si="108"/>
        <v>1.1675450272211857E-4</v>
      </c>
      <c r="P462" s="41">
        <f t="shared" si="119"/>
        <v>128729.75344140895</v>
      </c>
      <c r="Q462" s="42">
        <f t="shared" si="109"/>
        <v>7.2105941176786787E-4</v>
      </c>
      <c r="R462" s="10">
        <v>5847265.4500000002</v>
      </c>
      <c r="S462" s="10">
        <v>381934.15</v>
      </c>
      <c r="T462" s="10">
        <v>0</v>
      </c>
      <c r="U462" s="10"/>
      <c r="V462" s="10">
        <v>514836.3</v>
      </c>
      <c r="W462" s="10">
        <v>23059.7</v>
      </c>
      <c r="X462" s="10">
        <f t="shared" si="110"/>
        <v>517217.48241012031</v>
      </c>
      <c r="Y462" s="10">
        <f t="shared" si="111"/>
        <v>20844.022147555301</v>
      </c>
      <c r="Z462" s="10">
        <f t="shared" si="112"/>
        <v>128729.75344140895</v>
      </c>
      <c r="AA462" s="10"/>
      <c r="AB462" s="10"/>
      <c r="AC462" s="10"/>
      <c r="AD462" s="10"/>
      <c r="AE462" s="10"/>
      <c r="AF462" s="10"/>
      <c r="AG462" s="10"/>
      <c r="AH462" s="10"/>
      <c r="AI462" s="10"/>
    </row>
    <row r="463" spans="1:35" x14ac:dyDescent="0.4">
      <c r="A463" s="3">
        <v>7086</v>
      </c>
      <c r="B463" s="3" t="s">
        <v>911</v>
      </c>
      <c r="C463" s="3" t="s">
        <v>570</v>
      </c>
      <c r="D463" s="9" t="s">
        <v>912</v>
      </c>
      <c r="E463" s="10">
        <f t="shared" si="105"/>
        <v>1933.4613311983269</v>
      </c>
      <c r="F463" s="11">
        <f t="shared" si="106"/>
        <v>1.0829978718046129E-5</v>
      </c>
      <c r="G463" s="10">
        <f t="shared" si="113"/>
        <v>554.46157972129697</v>
      </c>
      <c r="H463" s="11">
        <f t="shared" si="107"/>
        <v>3.1057290939634175E-6</v>
      </c>
      <c r="I463" s="11">
        <v>1.1209552539585563E-5</v>
      </c>
      <c r="J463" s="12">
        <f t="shared" si="114"/>
        <v>-3.7957382153943414E-7</v>
      </c>
      <c r="K463" s="39">
        <f t="shared" si="115"/>
        <v>8.7999999999999995E-2</v>
      </c>
      <c r="L463" s="39">
        <f t="shared" si="116"/>
        <v>3.7000000000000002E-3</v>
      </c>
      <c r="M463" s="39">
        <f t="shared" si="117"/>
        <v>9.169999999999999E-2</v>
      </c>
      <c r="N463" s="10">
        <f t="shared" si="118"/>
        <v>73.24427961406289</v>
      </c>
      <c r="O463" s="13">
        <f t="shared" si="108"/>
        <v>4.1026628080908549E-7</v>
      </c>
      <c r="P463" s="41">
        <f t="shared" si="119"/>
        <v>481.21730010723411</v>
      </c>
      <c r="Q463" s="42">
        <f t="shared" si="109"/>
        <v>2.6954628131543323E-6</v>
      </c>
      <c r="R463" s="10">
        <v>21870</v>
      </c>
      <c r="S463" s="10">
        <v>0</v>
      </c>
      <c r="T463" s="10">
        <v>0</v>
      </c>
      <c r="U463" s="10"/>
      <c r="V463" s="10">
        <v>1924.56</v>
      </c>
      <c r="W463" s="10">
        <v>81.03</v>
      </c>
      <c r="X463" s="10">
        <f t="shared" si="110"/>
        <v>1933.4613311983269</v>
      </c>
      <c r="Y463" s="10">
        <f t="shared" si="111"/>
        <v>73.24427961406289</v>
      </c>
      <c r="Z463" s="10">
        <f t="shared" si="112"/>
        <v>481.21730010723411</v>
      </c>
      <c r="AA463" s="10"/>
      <c r="AB463" s="10"/>
      <c r="AC463" s="10"/>
      <c r="AD463" s="10"/>
      <c r="AE463" s="10"/>
      <c r="AF463" s="10"/>
      <c r="AG463" s="10"/>
      <c r="AH463" s="10"/>
      <c r="AI463" s="10"/>
    </row>
    <row r="464" spans="1:35" x14ac:dyDescent="0.4">
      <c r="A464" s="3">
        <v>6834</v>
      </c>
      <c r="B464" s="3" t="s">
        <v>913</v>
      </c>
      <c r="C464" s="3" t="s">
        <v>570</v>
      </c>
      <c r="D464" s="9" t="s">
        <v>914</v>
      </c>
      <c r="E464" s="10">
        <f t="shared" si="105"/>
        <v>26326.241594185376</v>
      </c>
      <c r="F464" s="11">
        <f t="shared" si="106"/>
        <v>1.4746229034457098E-4</v>
      </c>
      <c r="G464" s="10">
        <f t="shared" si="113"/>
        <v>7548.237676694207</v>
      </c>
      <c r="H464" s="11">
        <f t="shared" si="107"/>
        <v>4.2280262903777153E-5</v>
      </c>
      <c r="I464" s="11">
        <v>1.3239535639707398E-4</v>
      </c>
      <c r="J464" s="12">
        <f t="shared" si="114"/>
        <v>1.5066933947496998E-5</v>
      </c>
      <c r="K464" s="39">
        <f t="shared" si="115"/>
        <v>8.7999999999999995E-2</v>
      </c>
      <c r="L464" s="39">
        <f t="shared" si="116"/>
        <v>3.7000000000000002E-3</v>
      </c>
      <c r="M464" s="39">
        <f t="shared" si="117"/>
        <v>9.169999999999999E-2</v>
      </c>
      <c r="N464" s="10">
        <f t="shared" si="118"/>
        <v>995.92514915436675</v>
      </c>
      <c r="O464" s="13">
        <f t="shared" si="108"/>
        <v>5.5785176543581661E-6</v>
      </c>
      <c r="P464" s="41">
        <f t="shared" si="119"/>
        <v>6552.3125275398406</v>
      </c>
      <c r="Q464" s="42">
        <f t="shared" si="109"/>
        <v>3.6701745249418993E-5</v>
      </c>
      <c r="R464" s="10">
        <v>297783.93</v>
      </c>
      <c r="S464" s="10">
        <v>0</v>
      </c>
      <c r="T464" s="10">
        <v>0</v>
      </c>
      <c r="U464" s="10"/>
      <c r="V464" s="10">
        <v>26205.040000000001</v>
      </c>
      <c r="W464" s="10">
        <v>1101.79</v>
      </c>
      <c r="X464" s="10">
        <f t="shared" si="110"/>
        <v>26326.241594185376</v>
      </c>
      <c r="Y464" s="10">
        <f t="shared" si="111"/>
        <v>995.92514915436675</v>
      </c>
      <c r="Z464" s="10">
        <f t="shared" si="112"/>
        <v>6552.3125275398406</v>
      </c>
      <c r="AA464" s="10"/>
      <c r="AB464" s="10"/>
      <c r="AC464" s="10"/>
      <c r="AD464" s="10"/>
      <c r="AE464" s="10"/>
      <c r="AF464" s="10"/>
      <c r="AG464" s="10"/>
      <c r="AH464" s="10"/>
      <c r="AI464" s="10"/>
    </row>
    <row r="465" spans="1:35" x14ac:dyDescent="0.4">
      <c r="A465" s="3">
        <v>6835</v>
      </c>
      <c r="B465" s="3" t="s">
        <v>915</v>
      </c>
      <c r="C465" s="3" t="s">
        <v>570</v>
      </c>
      <c r="D465" s="9" t="s">
        <v>916</v>
      </c>
      <c r="E465" s="10">
        <f t="shared" si="105"/>
        <v>30907.020731885263</v>
      </c>
      <c r="F465" s="11">
        <f t="shared" si="106"/>
        <v>1.7312080224385587E-4</v>
      </c>
      <c r="G465" s="10">
        <f t="shared" si="113"/>
        <v>9282.2068152653919</v>
      </c>
      <c r="H465" s="11">
        <f t="shared" si="107"/>
        <v>5.1992817566991388E-5</v>
      </c>
      <c r="I465" s="11">
        <v>1.8721051863815325E-4</v>
      </c>
      <c r="J465" s="12">
        <f t="shared" si="114"/>
        <v>-1.408971639429738E-5</v>
      </c>
      <c r="K465" s="39">
        <f t="shared" si="115"/>
        <v>8.7999999999999995E-2</v>
      </c>
      <c r="L465" s="39">
        <f t="shared" si="116"/>
        <v>3.7000000000000002E-3</v>
      </c>
      <c r="M465" s="39">
        <f t="shared" si="117"/>
        <v>9.169999999999999E-2</v>
      </c>
      <c r="N465" s="10">
        <f t="shared" si="118"/>
        <v>1589.7886474098673</v>
      </c>
      <c r="O465" s="13">
        <f t="shared" si="108"/>
        <v>8.9049503808639197E-6</v>
      </c>
      <c r="P465" s="41">
        <f t="shared" si="119"/>
        <v>7692.4181678555251</v>
      </c>
      <c r="Q465" s="42">
        <f t="shared" si="109"/>
        <v>4.3087867186127468E-5</v>
      </c>
      <c r="R465" s="10">
        <v>327189.11</v>
      </c>
      <c r="S465" s="10">
        <v>125734.83</v>
      </c>
      <c r="T465" s="10">
        <v>0</v>
      </c>
      <c r="U465" s="10"/>
      <c r="V465" s="10">
        <v>30764.73</v>
      </c>
      <c r="W465" s="10">
        <v>1758.7800000000002</v>
      </c>
      <c r="X465" s="10">
        <f t="shared" si="110"/>
        <v>30907.020731885263</v>
      </c>
      <c r="Y465" s="10">
        <f t="shared" si="111"/>
        <v>1589.7886474098673</v>
      </c>
      <c r="Z465" s="10">
        <f t="shared" si="112"/>
        <v>7692.4181678555251</v>
      </c>
      <c r="AA465" s="10"/>
      <c r="AB465" s="10"/>
      <c r="AC465" s="10"/>
      <c r="AD465" s="10"/>
      <c r="AE465" s="10"/>
      <c r="AF465" s="10"/>
      <c r="AG465" s="10"/>
      <c r="AH465" s="10"/>
      <c r="AI465" s="10"/>
    </row>
    <row r="466" spans="1:35" x14ac:dyDescent="0.4">
      <c r="A466" s="3">
        <v>6836</v>
      </c>
      <c r="B466" s="3" t="s">
        <v>917</v>
      </c>
      <c r="C466" s="3" t="s">
        <v>570</v>
      </c>
      <c r="D466" s="9" t="s">
        <v>918</v>
      </c>
      <c r="E466" s="10">
        <f t="shared" si="105"/>
        <v>27480.756788210565</v>
      </c>
      <c r="F466" s="11">
        <f t="shared" si="106"/>
        <v>1.5392912512383409E-4</v>
      </c>
      <c r="G466" s="10">
        <f t="shared" si="113"/>
        <v>7967.1306690613892</v>
      </c>
      <c r="H466" s="11">
        <f t="shared" si="107"/>
        <v>4.462662593637193E-5</v>
      </c>
      <c r="I466" s="11">
        <v>1.7017651519491306E-4</v>
      </c>
      <c r="J466" s="12">
        <f t="shared" si="114"/>
        <v>-1.6247390071078975E-5</v>
      </c>
      <c r="K466" s="39">
        <f t="shared" si="115"/>
        <v>8.7999999999999995E-2</v>
      </c>
      <c r="L466" s="39">
        <f t="shared" si="116"/>
        <v>3.7000000000000002E-3</v>
      </c>
      <c r="M466" s="39">
        <f t="shared" si="117"/>
        <v>9.169999999999999E-2</v>
      </c>
      <c r="N466" s="10">
        <f t="shared" si="118"/>
        <v>1127.4719838110937</v>
      </c>
      <c r="O466" s="13">
        <f t="shared" si="108"/>
        <v>6.3153565022681534E-6</v>
      </c>
      <c r="P466" s="41">
        <f t="shared" si="119"/>
        <v>6839.658685250296</v>
      </c>
      <c r="Q466" s="42">
        <f t="shared" si="109"/>
        <v>3.8311269434103785E-5</v>
      </c>
      <c r="R466" s="10">
        <v>310843.88</v>
      </c>
      <c r="S466" s="10">
        <v>26289.18</v>
      </c>
      <c r="T466" s="10">
        <v>0</v>
      </c>
      <c r="U466" s="10"/>
      <c r="V466" s="10">
        <v>27354.240000000002</v>
      </c>
      <c r="W466" s="10">
        <v>1247.32</v>
      </c>
      <c r="X466" s="10">
        <f t="shared" si="110"/>
        <v>27480.756788210565</v>
      </c>
      <c r="Y466" s="10">
        <f t="shared" si="111"/>
        <v>1127.4719838110937</v>
      </c>
      <c r="Z466" s="10">
        <f t="shared" si="112"/>
        <v>6839.658685250296</v>
      </c>
      <c r="AA466" s="10"/>
      <c r="AB466" s="10"/>
      <c r="AC466" s="10"/>
      <c r="AD466" s="10"/>
      <c r="AE466" s="10"/>
      <c r="AF466" s="10"/>
      <c r="AG466" s="10"/>
      <c r="AH466" s="10"/>
      <c r="AI466" s="10"/>
    </row>
    <row r="467" spans="1:35" x14ac:dyDescent="0.4">
      <c r="A467" s="3">
        <v>6840</v>
      </c>
      <c r="B467" s="3" t="s">
        <v>919</v>
      </c>
      <c r="C467" s="3" t="s">
        <v>570</v>
      </c>
      <c r="D467" s="9" t="s">
        <v>920</v>
      </c>
      <c r="E467" s="10">
        <f t="shared" si="105"/>
        <v>159171.98106412447</v>
      </c>
      <c r="F467" s="11">
        <f t="shared" si="106"/>
        <v>8.9157674871382557E-4</v>
      </c>
      <c r="G467" s="10">
        <f t="shared" si="113"/>
        <v>46345.059980891208</v>
      </c>
      <c r="H467" s="11">
        <f t="shared" si="107"/>
        <v>2.5959454434423259E-4</v>
      </c>
      <c r="I467" s="11">
        <v>8.5583900176568152E-4</v>
      </c>
      <c r="J467" s="12">
        <f t="shared" si="114"/>
        <v>3.5737746948144057E-5</v>
      </c>
      <c r="K467" s="39">
        <f t="shared" si="115"/>
        <v>8.7999999999999995E-2</v>
      </c>
      <c r="L467" s="39">
        <f t="shared" si="116"/>
        <v>3.7000000000000002E-3</v>
      </c>
      <c r="M467" s="39">
        <f t="shared" si="117"/>
        <v>9.169999999999999E-2</v>
      </c>
      <c r="N467" s="10">
        <f t="shared" si="118"/>
        <v>6728.9012584798038</v>
      </c>
      <c r="O467" s="13">
        <f t="shared" si="108"/>
        <v>3.7690879175744413E-5</v>
      </c>
      <c r="P467" s="41">
        <f t="shared" si="119"/>
        <v>39616.158722411405</v>
      </c>
      <c r="Q467" s="42">
        <f t="shared" si="109"/>
        <v>2.2190366516848821E-4</v>
      </c>
      <c r="R467" s="10">
        <v>1731212.02</v>
      </c>
      <c r="S467" s="10">
        <v>211467.07</v>
      </c>
      <c r="T467" s="10">
        <v>0</v>
      </c>
      <c r="U467" s="10"/>
      <c r="V467" s="10">
        <v>158439.18000000002</v>
      </c>
      <c r="W467" s="10">
        <v>7444.17</v>
      </c>
      <c r="X467" s="10">
        <f t="shared" si="110"/>
        <v>159171.98106412447</v>
      </c>
      <c r="Y467" s="10">
        <f t="shared" si="111"/>
        <v>6728.9012584798038</v>
      </c>
      <c r="Z467" s="10">
        <f t="shared" si="112"/>
        <v>39616.158722411405</v>
      </c>
      <c r="AA467" s="10"/>
      <c r="AB467" s="10"/>
      <c r="AC467" s="10"/>
      <c r="AD467" s="10"/>
      <c r="AE467" s="10"/>
      <c r="AF467" s="10"/>
      <c r="AG467" s="10"/>
      <c r="AH467" s="10"/>
      <c r="AI467" s="10"/>
    </row>
    <row r="468" spans="1:35" x14ac:dyDescent="0.4">
      <c r="A468" s="3">
        <v>6841</v>
      </c>
      <c r="B468" s="3" t="s">
        <v>921</v>
      </c>
      <c r="C468" s="3" t="s">
        <v>570</v>
      </c>
      <c r="D468" s="9" t="s">
        <v>922</v>
      </c>
      <c r="E468" s="10">
        <f t="shared" si="105"/>
        <v>16007.114064379415</v>
      </c>
      <c r="F468" s="11">
        <f t="shared" si="106"/>
        <v>8.9661324929173704E-5</v>
      </c>
      <c r="G468" s="10">
        <f t="shared" si="113"/>
        <v>4589.5641721393067</v>
      </c>
      <c r="H468" s="11">
        <f t="shared" si="107"/>
        <v>2.5707719884198273E-5</v>
      </c>
      <c r="I468" s="11">
        <v>7.9317083863772182E-5</v>
      </c>
      <c r="J468" s="12">
        <f t="shared" si="114"/>
        <v>1.0344241065401522E-5</v>
      </c>
      <c r="K468" s="39">
        <f t="shared" si="115"/>
        <v>8.7999999999999995E-2</v>
      </c>
      <c r="L468" s="39">
        <f t="shared" si="116"/>
        <v>3.7000000000000002E-3</v>
      </c>
      <c r="M468" s="39">
        <f t="shared" si="117"/>
        <v>9.169999999999999E-2</v>
      </c>
      <c r="N468" s="10">
        <f t="shared" si="118"/>
        <v>605.56920504313575</v>
      </c>
      <c r="O468" s="13">
        <f t="shared" si="108"/>
        <v>3.3920003969546922E-6</v>
      </c>
      <c r="P468" s="41">
        <f t="shared" si="119"/>
        <v>3983.994967096171</v>
      </c>
      <c r="Q468" s="42">
        <f t="shared" si="109"/>
        <v>2.2315719487243579E-5</v>
      </c>
      <c r="R468" s="10">
        <v>181061.77</v>
      </c>
      <c r="S468" s="10">
        <v>0</v>
      </c>
      <c r="T468" s="10">
        <v>0</v>
      </c>
      <c r="U468" s="10"/>
      <c r="V468" s="10">
        <v>15933.42</v>
      </c>
      <c r="W468" s="10">
        <v>669.94</v>
      </c>
      <c r="X468" s="10">
        <f t="shared" si="110"/>
        <v>16007.114064379415</v>
      </c>
      <c r="Y468" s="10">
        <f t="shared" si="111"/>
        <v>605.56920504313575</v>
      </c>
      <c r="Z468" s="10">
        <f t="shared" si="112"/>
        <v>3983.994967096171</v>
      </c>
      <c r="AA468" s="10"/>
      <c r="AB468" s="10"/>
      <c r="AC468" s="10"/>
      <c r="AD468" s="10"/>
      <c r="AE468" s="10"/>
      <c r="AF468" s="10"/>
      <c r="AG468" s="10"/>
      <c r="AH468" s="10"/>
      <c r="AI468" s="10"/>
    </row>
    <row r="469" spans="1:35" x14ac:dyDescent="0.4">
      <c r="A469" s="3">
        <v>6954</v>
      </c>
      <c r="B469" s="3" t="s">
        <v>923</v>
      </c>
      <c r="C469" s="3" t="s">
        <v>570</v>
      </c>
      <c r="D469" s="9" t="s">
        <v>924</v>
      </c>
      <c r="E469" s="10">
        <f t="shared" si="105"/>
        <v>11773.754387519928</v>
      </c>
      <c r="F469" s="11">
        <f t="shared" si="106"/>
        <v>6.5948828347818465E-5</v>
      </c>
      <c r="G469" s="10">
        <f t="shared" si="113"/>
        <v>3672.1023041486014</v>
      </c>
      <c r="H469" s="11">
        <f t="shared" si="107"/>
        <v>2.0568701924733852E-5</v>
      </c>
      <c r="I469" s="11">
        <v>8.2646292365654237E-5</v>
      </c>
      <c r="J469" s="12">
        <f t="shared" si="114"/>
        <v>-1.6697464017835772E-5</v>
      </c>
      <c r="K469" s="39">
        <f t="shared" si="115"/>
        <v>8.7999999999999995E-2</v>
      </c>
      <c r="L469" s="39">
        <f t="shared" si="116"/>
        <v>3.7000000000000002E-3</v>
      </c>
      <c r="M469" s="39">
        <f t="shared" si="117"/>
        <v>9.169999999999999E-2</v>
      </c>
      <c r="N469" s="10">
        <f t="shared" si="118"/>
        <v>741.74408747999348</v>
      </c>
      <c r="O469" s="13">
        <f t="shared" si="108"/>
        <v>4.154762524609743E-6</v>
      </c>
      <c r="P469" s="41">
        <f t="shared" si="119"/>
        <v>2930.3582166686078</v>
      </c>
      <c r="Q469" s="42">
        <f t="shared" si="109"/>
        <v>1.6413939400124109E-5</v>
      </c>
      <c r="R469" s="10">
        <v>133176.20000000001</v>
      </c>
      <c r="S469" s="10">
        <v>88591.94</v>
      </c>
      <c r="T469" s="10">
        <v>0</v>
      </c>
      <c r="U469" s="10"/>
      <c r="V469" s="10">
        <v>11719.55</v>
      </c>
      <c r="W469" s="10">
        <v>820.59</v>
      </c>
      <c r="X469" s="10">
        <f t="shared" si="110"/>
        <v>11773.754387519928</v>
      </c>
      <c r="Y469" s="10">
        <f t="shared" si="111"/>
        <v>741.74408747999348</v>
      </c>
      <c r="Z469" s="10">
        <f t="shared" si="112"/>
        <v>2930.3582166686078</v>
      </c>
      <c r="AA469" s="10"/>
      <c r="AB469" s="10"/>
      <c r="AC469" s="10"/>
      <c r="AD469" s="10"/>
      <c r="AE469" s="10"/>
      <c r="AF469" s="10"/>
      <c r="AG469" s="10"/>
      <c r="AH469" s="10"/>
      <c r="AI469" s="10"/>
    </row>
    <row r="470" spans="1:35" x14ac:dyDescent="0.4">
      <c r="A470" s="3">
        <v>6975</v>
      </c>
      <c r="B470" s="3" t="s">
        <v>925</v>
      </c>
      <c r="C470" s="3" t="s">
        <v>570</v>
      </c>
      <c r="D470" s="9" t="s">
        <v>926</v>
      </c>
      <c r="E470" s="10">
        <f t="shared" si="105"/>
        <v>84962.131381483079</v>
      </c>
      <c r="F470" s="11">
        <f t="shared" si="106"/>
        <v>4.7590197944688903E-4</v>
      </c>
      <c r="G470" s="10">
        <f t="shared" si="113"/>
        <v>24605.941964628746</v>
      </c>
      <c r="H470" s="11">
        <f t="shared" si="107"/>
        <v>1.3782630328026602E-4</v>
      </c>
      <c r="I470" s="11">
        <v>5.0773808571571446E-4</v>
      </c>
      <c r="J470" s="12">
        <f t="shared" si="114"/>
        <v>-3.183610626882543E-5</v>
      </c>
      <c r="K470" s="39">
        <f t="shared" si="115"/>
        <v>8.7999999999999995E-2</v>
      </c>
      <c r="L470" s="39">
        <f t="shared" si="116"/>
        <v>3.7000000000000002E-3</v>
      </c>
      <c r="M470" s="39">
        <f t="shared" si="117"/>
        <v>9.169999999999999E-2</v>
      </c>
      <c r="N470" s="10">
        <f t="shared" si="118"/>
        <v>3459.8001644131641</v>
      </c>
      <c r="O470" s="13">
        <f t="shared" si="108"/>
        <v>1.9379524971447998E-5</v>
      </c>
      <c r="P470" s="41">
        <f t="shared" si="119"/>
        <v>21146.141800215581</v>
      </c>
      <c r="Q470" s="42">
        <f t="shared" si="109"/>
        <v>1.1844677830881801E-4</v>
      </c>
      <c r="R470" s="10">
        <v>950909.61</v>
      </c>
      <c r="S470" s="10">
        <v>73441.509999999995</v>
      </c>
      <c r="T470" s="10">
        <v>0</v>
      </c>
      <c r="U470" s="10"/>
      <c r="V470" s="10">
        <v>84570.98</v>
      </c>
      <c r="W470" s="10">
        <v>3827.5699999999997</v>
      </c>
      <c r="X470" s="10">
        <f t="shared" si="110"/>
        <v>84962.131381483079</v>
      </c>
      <c r="Y470" s="10">
        <f t="shared" si="111"/>
        <v>3459.8001644131641</v>
      </c>
      <c r="Z470" s="10">
        <f t="shared" si="112"/>
        <v>21146.141800215581</v>
      </c>
      <c r="AA470" s="10"/>
      <c r="AB470" s="10"/>
      <c r="AC470" s="10"/>
      <c r="AD470" s="10"/>
      <c r="AE470" s="10"/>
      <c r="AF470" s="10"/>
      <c r="AG470" s="10"/>
      <c r="AH470" s="10"/>
      <c r="AI470" s="10"/>
    </row>
    <row r="471" spans="1:35" x14ac:dyDescent="0.4">
      <c r="A471" s="3">
        <v>6955</v>
      </c>
      <c r="B471" s="3" t="s">
        <v>927</v>
      </c>
      <c r="C471" s="3" t="s">
        <v>570</v>
      </c>
      <c r="D471" s="9" t="s">
        <v>928</v>
      </c>
      <c r="E471" s="10">
        <f t="shared" si="105"/>
        <v>87654.134913559188</v>
      </c>
      <c r="F471" s="11">
        <f t="shared" si="106"/>
        <v>4.9098081267249063E-4</v>
      </c>
      <c r="G471" s="10">
        <f t="shared" si="113"/>
        <v>25132.075848183995</v>
      </c>
      <c r="H471" s="11">
        <f t="shared" si="107"/>
        <v>1.4077335925175255E-4</v>
      </c>
      <c r="I471" s="11">
        <v>6.1645409361069537E-4</v>
      </c>
      <c r="J471" s="12">
        <f t="shared" si="114"/>
        <v>-1.2547328093820474E-4</v>
      </c>
      <c r="K471" s="39">
        <f t="shared" si="115"/>
        <v>8.7999999999999995E-2</v>
      </c>
      <c r="L471" s="39">
        <f t="shared" si="116"/>
        <v>3.7000000000000002E-3</v>
      </c>
      <c r="M471" s="39">
        <f t="shared" si="117"/>
        <v>9.169999999999999E-2</v>
      </c>
      <c r="N471" s="10">
        <f t="shared" si="118"/>
        <v>3315.9239212171824</v>
      </c>
      <c r="O471" s="13">
        <f t="shared" si="108"/>
        <v>1.8573624886092178E-5</v>
      </c>
      <c r="P471" s="41">
        <f t="shared" si="119"/>
        <v>21816.151926966813</v>
      </c>
      <c r="Q471" s="42">
        <f t="shared" si="109"/>
        <v>1.2219973436566038E-4</v>
      </c>
      <c r="R471" s="10">
        <v>959069.81</v>
      </c>
      <c r="S471" s="10">
        <v>0</v>
      </c>
      <c r="T471" s="10">
        <v>0</v>
      </c>
      <c r="U471" s="10"/>
      <c r="V471" s="10">
        <v>87250.590000000011</v>
      </c>
      <c r="W471" s="10">
        <v>3668.3999999999996</v>
      </c>
      <c r="X471" s="10">
        <f t="shared" si="110"/>
        <v>87654.134913559188</v>
      </c>
      <c r="Y471" s="10">
        <f t="shared" si="111"/>
        <v>3315.9239212171824</v>
      </c>
      <c r="Z471" s="10">
        <f t="shared" si="112"/>
        <v>21816.151926966813</v>
      </c>
      <c r="AA471" s="10"/>
      <c r="AB471" s="10"/>
      <c r="AC471" s="10"/>
      <c r="AD471" s="10"/>
      <c r="AE471" s="10"/>
      <c r="AF471" s="10"/>
      <c r="AG471" s="10"/>
      <c r="AH471" s="10"/>
      <c r="AI471" s="10"/>
    </row>
    <row r="472" spans="1:35" x14ac:dyDescent="0.4">
      <c r="A472" s="3">
        <v>6956</v>
      </c>
      <c r="B472" s="3" t="s">
        <v>929</v>
      </c>
      <c r="C472" s="3" t="s">
        <v>570</v>
      </c>
      <c r="D472" s="9" t="s">
        <v>930</v>
      </c>
      <c r="E472" s="10">
        <f t="shared" si="105"/>
        <v>32111.385424629152</v>
      </c>
      <c r="F472" s="11">
        <f t="shared" si="106"/>
        <v>1.7986686112836354E-4</v>
      </c>
      <c r="G472" s="10">
        <f t="shared" si="113"/>
        <v>9360.6723923238133</v>
      </c>
      <c r="H472" s="11">
        <f t="shared" si="107"/>
        <v>5.2432330121977547E-5</v>
      </c>
      <c r="I472" s="11">
        <v>2.1098712720742918E-4</v>
      </c>
      <c r="J472" s="12">
        <f t="shared" si="114"/>
        <v>-3.1120266079065641E-5</v>
      </c>
      <c r="K472" s="39">
        <f t="shared" si="115"/>
        <v>8.7999999999999995E-2</v>
      </c>
      <c r="L472" s="39">
        <f t="shared" si="116"/>
        <v>3.7000000000000002E-3</v>
      </c>
      <c r="M472" s="39">
        <f t="shared" si="117"/>
        <v>9.169999999999999E-2</v>
      </c>
      <c r="N472" s="10">
        <f t="shared" si="118"/>
        <v>1368.5010737665409</v>
      </c>
      <c r="O472" s="13">
        <f t="shared" si="108"/>
        <v>7.6654429366473062E-6</v>
      </c>
      <c r="P472" s="41">
        <f t="shared" si="119"/>
        <v>7992.1713185572726</v>
      </c>
      <c r="Q472" s="42">
        <f t="shared" si="109"/>
        <v>4.4766887185330237E-5</v>
      </c>
      <c r="R472" s="10">
        <v>355917.5</v>
      </c>
      <c r="S472" s="10">
        <v>45965.86</v>
      </c>
      <c r="T472" s="10">
        <v>0</v>
      </c>
      <c r="U472" s="10"/>
      <c r="V472" s="10">
        <v>31963.55</v>
      </c>
      <c r="W472" s="10">
        <v>1513.97</v>
      </c>
      <c r="X472" s="10">
        <f t="shared" si="110"/>
        <v>32111.385424629152</v>
      </c>
      <c r="Y472" s="10">
        <f t="shared" si="111"/>
        <v>1368.5010737665409</v>
      </c>
      <c r="Z472" s="10">
        <f t="shared" si="112"/>
        <v>7992.1713185572726</v>
      </c>
      <c r="AA472" s="10"/>
      <c r="AB472" s="10"/>
      <c r="AC472" s="10"/>
      <c r="AD472" s="10"/>
      <c r="AE472" s="10"/>
      <c r="AF472" s="10"/>
      <c r="AG472" s="10"/>
      <c r="AH472" s="10"/>
      <c r="AI472" s="10"/>
    </row>
    <row r="473" spans="1:35" x14ac:dyDescent="0.4">
      <c r="A473" s="3">
        <v>6957</v>
      </c>
      <c r="B473" s="3" t="s">
        <v>931</v>
      </c>
      <c r="C473" s="3" t="s">
        <v>570</v>
      </c>
      <c r="D473" s="9" t="s">
        <v>932</v>
      </c>
      <c r="E473" s="10">
        <f t="shared" si="105"/>
        <v>53147.793513910459</v>
      </c>
      <c r="F473" s="11">
        <f t="shared" si="106"/>
        <v>2.976989833616272E-4</v>
      </c>
      <c r="G473" s="10">
        <f t="shared" si="113"/>
        <v>15631.630830098031</v>
      </c>
      <c r="H473" s="11">
        <f t="shared" si="107"/>
        <v>8.7558114810288017E-5</v>
      </c>
      <c r="I473" s="11">
        <v>3.0739733808179189E-4</v>
      </c>
      <c r="J473" s="12">
        <f t="shared" si="114"/>
        <v>-9.6983547201646872E-6</v>
      </c>
      <c r="K473" s="39">
        <f t="shared" si="115"/>
        <v>8.7999999999999995E-2</v>
      </c>
      <c r="L473" s="39">
        <f t="shared" si="116"/>
        <v>3.7000000000000002E-3</v>
      </c>
      <c r="M473" s="39">
        <f t="shared" si="117"/>
        <v>9.169999999999999E-2</v>
      </c>
      <c r="N473" s="10">
        <f t="shared" si="118"/>
        <v>2403.7284724287369</v>
      </c>
      <c r="O473" s="13">
        <f t="shared" si="108"/>
        <v>1.3464105943215503E-5</v>
      </c>
      <c r="P473" s="41">
        <f t="shared" si="119"/>
        <v>13227.902357669294</v>
      </c>
      <c r="Q473" s="42">
        <f t="shared" si="109"/>
        <v>7.4094008867072521E-5</v>
      </c>
      <c r="R473" s="10">
        <v>598097.68999999994</v>
      </c>
      <c r="S473" s="10">
        <v>117526.79</v>
      </c>
      <c r="T473" s="10">
        <v>0</v>
      </c>
      <c r="U473" s="10"/>
      <c r="V473" s="10">
        <v>52903.11</v>
      </c>
      <c r="W473" s="10">
        <v>2659.24</v>
      </c>
      <c r="X473" s="10">
        <f t="shared" si="110"/>
        <v>53147.793513910459</v>
      </c>
      <c r="Y473" s="10">
        <f t="shared" si="111"/>
        <v>2403.7284724287369</v>
      </c>
      <c r="Z473" s="10">
        <f t="shared" si="112"/>
        <v>13227.902357669294</v>
      </c>
      <c r="AA473" s="10"/>
      <c r="AB473" s="10"/>
      <c r="AC473" s="10"/>
      <c r="AD473" s="10"/>
      <c r="AE473" s="10"/>
      <c r="AF473" s="10"/>
      <c r="AG473" s="10"/>
      <c r="AH473" s="10"/>
      <c r="AI473" s="10"/>
    </row>
    <row r="474" spans="1:35" x14ac:dyDescent="0.4">
      <c r="A474" s="3">
        <v>7003</v>
      </c>
      <c r="B474" s="3" t="s">
        <v>933</v>
      </c>
      <c r="C474" s="3" t="s">
        <v>570</v>
      </c>
      <c r="D474" s="9" t="s">
        <v>934</v>
      </c>
      <c r="E474" s="10">
        <f t="shared" si="105"/>
        <v>18638.619071408339</v>
      </c>
      <c r="F474" s="11">
        <f t="shared" si="106"/>
        <v>1.0440128520802334E-4</v>
      </c>
      <c r="G474" s="10">
        <f t="shared" si="113"/>
        <v>5424.5135900043633</v>
      </c>
      <c r="H474" s="11">
        <f t="shared" si="107"/>
        <v>3.0384557367427991E-5</v>
      </c>
      <c r="I474" s="11">
        <v>9.3351195876010515E-5</v>
      </c>
      <c r="J474" s="12">
        <f t="shared" si="114"/>
        <v>1.1050089332012827E-5</v>
      </c>
      <c r="K474" s="39">
        <f t="shared" si="115"/>
        <v>8.7999999999999995E-2</v>
      </c>
      <c r="L474" s="39">
        <f t="shared" si="116"/>
        <v>3.7000000000000002E-3</v>
      </c>
      <c r="M474" s="39">
        <f t="shared" si="117"/>
        <v>9.169999999999999E-2</v>
      </c>
      <c r="N474" s="10">
        <f t="shared" si="118"/>
        <v>785.56591489810728</v>
      </c>
      <c r="O474" s="13">
        <f t="shared" si="108"/>
        <v>4.4002235796958154E-6</v>
      </c>
      <c r="P474" s="41">
        <f t="shared" si="119"/>
        <v>4638.9476751062557</v>
      </c>
      <c r="Q474" s="42">
        <f t="shared" si="109"/>
        <v>2.5984333787732176E-5</v>
      </c>
      <c r="R474" s="10">
        <v>210827.68</v>
      </c>
      <c r="S474" s="10">
        <v>24059.84</v>
      </c>
      <c r="T474" s="10">
        <v>0</v>
      </c>
      <c r="U474" s="10"/>
      <c r="V474" s="10">
        <v>18552.810000000001</v>
      </c>
      <c r="W474" s="10">
        <v>869.07</v>
      </c>
      <c r="X474" s="10">
        <f t="shared" si="110"/>
        <v>18638.619071408339</v>
      </c>
      <c r="Y474" s="10">
        <f t="shared" si="111"/>
        <v>785.56591489810728</v>
      </c>
      <c r="Z474" s="10">
        <f t="shared" si="112"/>
        <v>4638.9476751062557</v>
      </c>
      <c r="AA474" s="10"/>
      <c r="AB474" s="10"/>
      <c r="AC474" s="10"/>
      <c r="AD474" s="10"/>
      <c r="AE474" s="10"/>
      <c r="AF474" s="10"/>
      <c r="AG474" s="10"/>
      <c r="AH474" s="10"/>
      <c r="AI474" s="10"/>
    </row>
    <row r="475" spans="1:35" x14ac:dyDescent="0.4">
      <c r="A475" s="3">
        <v>10056</v>
      </c>
      <c r="B475" s="3">
        <v>0</v>
      </c>
      <c r="C475" s="3" t="s">
        <v>570</v>
      </c>
      <c r="D475" s="9" t="s">
        <v>935</v>
      </c>
      <c r="E475" s="10">
        <f t="shared" si="105"/>
        <v>12126.347667755763</v>
      </c>
      <c r="F475" s="11">
        <f t="shared" si="106"/>
        <v>6.7923823999121966E-5</v>
      </c>
      <c r="G475" s="10">
        <f t="shared" si="113"/>
        <v>3476.8429321449016</v>
      </c>
      <c r="H475" s="11">
        <f t="shared" si="107"/>
        <v>1.9474987347060614E-5</v>
      </c>
      <c r="I475" s="11">
        <v>6.7393611250279325E-5</v>
      </c>
      <c r="J475" s="12">
        <f t="shared" si="114"/>
        <v>5.3021274884264161E-7</v>
      </c>
      <c r="K475" s="39">
        <f t="shared" si="115"/>
        <v>8.7999999999999995E-2</v>
      </c>
      <c r="L475" s="39">
        <f t="shared" si="116"/>
        <v>3.7000000000000002E-3</v>
      </c>
      <c r="M475" s="39">
        <f t="shared" si="117"/>
        <v>9.169999999999999E-2</v>
      </c>
      <c r="N475" s="10">
        <f t="shared" si="118"/>
        <v>458.72811873800782</v>
      </c>
      <c r="O475" s="13">
        <f t="shared" si="108"/>
        <v>2.5694932105121901E-6</v>
      </c>
      <c r="P475" s="41">
        <f t="shared" si="119"/>
        <v>3018.114813406894</v>
      </c>
      <c r="Q475" s="42">
        <f t="shared" si="109"/>
        <v>1.6905494136548423E-5</v>
      </c>
      <c r="R475" s="10">
        <v>137165.29999999999</v>
      </c>
      <c r="S475" s="10">
        <v>0</v>
      </c>
      <c r="T475" s="10">
        <v>0</v>
      </c>
      <c r="U475" s="10"/>
      <c r="V475" s="10">
        <v>12070.52</v>
      </c>
      <c r="W475" s="10">
        <v>507.49</v>
      </c>
      <c r="X475" s="10">
        <f t="shared" si="110"/>
        <v>12126.347667755763</v>
      </c>
      <c r="Y475" s="10">
        <f t="shared" si="111"/>
        <v>458.72811873800782</v>
      </c>
      <c r="Z475" s="10">
        <f t="shared" si="112"/>
        <v>3018.114813406894</v>
      </c>
      <c r="AA475" s="10"/>
      <c r="AB475" s="10"/>
      <c r="AC475" s="10"/>
      <c r="AD475" s="10"/>
      <c r="AE475" s="10"/>
      <c r="AF475" s="10"/>
      <c r="AG475" s="10"/>
      <c r="AH475" s="10"/>
      <c r="AI475" s="10"/>
    </row>
    <row r="476" spans="1:35" x14ac:dyDescent="0.4">
      <c r="A476" s="3">
        <v>6959</v>
      </c>
      <c r="B476" s="3" t="s">
        <v>936</v>
      </c>
      <c r="C476" s="3" t="s">
        <v>570</v>
      </c>
      <c r="D476" s="9" t="s">
        <v>937</v>
      </c>
      <c r="E476" s="10">
        <f t="shared" si="105"/>
        <v>41973.679771195399</v>
      </c>
      <c r="F476" s="11">
        <f t="shared" si="106"/>
        <v>2.351089475155896E-4</v>
      </c>
      <c r="G476" s="10">
        <f t="shared" si="113"/>
        <v>12034.561030395786</v>
      </c>
      <c r="H476" s="11">
        <f t="shared" si="107"/>
        <v>6.7409695625738115E-5</v>
      </c>
      <c r="I476" s="11">
        <v>2.5719225505473422E-4</v>
      </c>
      <c r="J476" s="12">
        <f t="shared" si="114"/>
        <v>-2.2083307539144621E-5</v>
      </c>
      <c r="K476" s="39">
        <f t="shared" si="115"/>
        <v>8.7999999999999995E-2</v>
      </c>
      <c r="L476" s="39">
        <f t="shared" si="116"/>
        <v>3.7000000000000002E-3</v>
      </c>
      <c r="M476" s="39">
        <f t="shared" si="117"/>
        <v>9.169999999999999E-2</v>
      </c>
      <c r="N476" s="10">
        <f t="shared" si="118"/>
        <v>1587.7729156618802</v>
      </c>
      <c r="O476" s="13">
        <f t="shared" si="108"/>
        <v>8.8936595773812049E-6</v>
      </c>
      <c r="P476" s="41">
        <f t="shared" si="119"/>
        <v>10446.788114733905</v>
      </c>
      <c r="Q476" s="42">
        <f t="shared" si="109"/>
        <v>5.8516036048356906E-5</v>
      </c>
      <c r="R476" s="10">
        <v>472407.24</v>
      </c>
      <c r="S476" s="10">
        <v>0</v>
      </c>
      <c r="T476" s="10">
        <v>0</v>
      </c>
      <c r="U476" s="10"/>
      <c r="V476" s="10">
        <v>41780.439999999995</v>
      </c>
      <c r="W476" s="10">
        <v>1756.55</v>
      </c>
      <c r="X476" s="10">
        <f t="shared" si="110"/>
        <v>41973.679771195399</v>
      </c>
      <c r="Y476" s="10">
        <f t="shared" si="111"/>
        <v>1587.7729156618802</v>
      </c>
      <c r="Z476" s="10">
        <f t="shared" si="112"/>
        <v>10446.788114733905</v>
      </c>
      <c r="AA476" s="10"/>
      <c r="AB476" s="10"/>
      <c r="AC476" s="10"/>
      <c r="AD476" s="10"/>
      <c r="AE476" s="10"/>
      <c r="AF476" s="10"/>
      <c r="AG476" s="10"/>
      <c r="AH476" s="10"/>
      <c r="AI476" s="10"/>
    </row>
    <row r="477" spans="1:35" x14ac:dyDescent="0.4">
      <c r="A477" s="3">
        <v>6953</v>
      </c>
      <c r="B477" s="3" t="s">
        <v>938</v>
      </c>
      <c r="C477" s="3" t="s">
        <v>570</v>
      </c>
      <c r="D477" s="9" t="s">
        <v>939</v>
      </c>
      <c r="E477" s="10">
        <f t="shared" si="105"/>
        <v>28407.814807610583</v>
      </c>
      <c r="F477" s="11">
        <f t="shared" si="106"/>
        <v>1.5912189441199645E-4</v>
      </c>
      <c r="G477" s="10">
        <f t="shared" si="113"/>
        <v>8145.085602159681</v>
      </c>
      <c r="H477" s="11">
        <f t="shared" si="107"/>
        <v>4.5623412428621738E-5</v>
      </c>
      <c r="I477" s="11">
        <v>1.6317624884280819E-4</v>
      </c>
      <c r="J477" s="12">
        <f t="shared" si="114"/>
        <v>-4.0543544308117385E-6</v>
      </c>
      <c r="K477" s="39">
        <f t="shared" si="115"/>
        <v>8.7999999999999995E-2</v>
      </c>
      <c r="L477" s="39">
        <f t="shared" si="116"/>
        <v>3.7000000000000002E-3</v>
      </c>
      <c r="M477" s="39">
        <f t="shared" si="117"/>
        <v>9.169999999999999E-2</v>
      </c>
      <c r="N477" s="10">
        <f t="shared" si="118"/>
        <v>1074.6923529747969</v>
      </c>
      <c r="O477" s="13">
        <f t="shared" si="108"/>
        <v>6.0197197240817718E-6</v>
      </c>
      <c r="P477" s="41">
        <f t="shared" si="119"/>
        <v>7070.3932491848846</v>
      </c>
      <c r="Q477" s="42">
        <f t="shared" si="109"/>
        <v>3.9603692704539969E-5</v>
      </c>
      <c r="R477" s="10">
        <v>321329.18</v>
      </c>
      <c r="S477" s="10">
        <v>0</v>
      </c>
      <c r="T477" s="10">
        <v>0</v>
      </c>
      <c r="U477" s="10"/>
      <c r="V477" s="10">
        <v>28277.03</v>
      </c>
      <c r="W477" s="10">
        <v>1188.93</v>
      </c>
      <c r="X477" s="10">
        <f t="shared" si="110"/>
        <v>28407.814807610583</v>
      </c>
      <c r="Y477" s="10">
        <f t="shared" si="111"/>
        <v>1074.6923529747969</v>
      </c>
      <c r="Z477" s="10">
        <f t="shared" si="112"/>
        <v>7070.3932491848846</v>
      </c>
      <c r="AA477" s="10"/>
      <c r="AB477" s="10"/>
      <c r="AC477" s="10"/>
      <c r="AD477" s="10"/>
      <c r="AE477" s="10"/>
      <c r="AF477" s="10"/>
      <c r="AG477" s="10"/>
      <c r="AH477" s="10"/>
      <c r="AI477" s="10"/>
    </row>
    <row r="478" spans="1:35" x14ac:dyDescent="0.4">
      <c r="A478" s="3">
        <v>6960</v>
      </c>
      <c r="B478" s="3" t="s">
        <v>940</v>
      </c>
      <c r="C478" s="3" t="s">
        <v>570</v>
      </c>
      <c r="D478" s="9" t="s">
        <v>941</v>
      </c>
      <c r="E478" s="10">
        <f t="shared" si="105"/>
        <v>71285.998764142423</v>
      </c>
      <c r="F478" s="11">
        <f t="shared" si="106"/>
        <v>3.9929727947123533E-4</v>
      </c>
      <c r="G478" s="10">
        <f t="shared" si="113"/>
        <v>20504.234665433534</v>
      </c>
      <c r="H478" s="11">
        <f t="shared" si="107"/>
        <v>1.1485123672933222E-4</v>
      </c>
      <c r="I478" s="11">
        <v>4.2520266502960464E-4</v>
      </c>
      <c r="J478" s="12">
        <f t="shared" si="114"/>
        <v>-2.5905385558369306E-5</v>
      </c>
      <c r="K478" s="39">
        <f t="shared" si="115"/>
        <v>8.7999999999999995E-2</v>
      </c>
      <c r="L478" s="39">
        <f t="shared" si="116"/>
        <v>3.7000000000000002E-3</v>
      </c>
      <c r="M478" s="39">
        <f t="shared" si="117"/>
        <v>9.169999999999999E-2</v>
      </c>
      <c r="N478" s="10">
        <f t="shared" si="118"/>
        <v>2761.9321392862075</v>
      </c>
      <c r="O478" s="13">
        <f t="shared" si="108"/>
        <v>1.5470527290358836E-5</v>
      </c>
      <c r="P478" s="41">
        <f t="shared" si="119"/>
        <v>17742.302526147327</v>
      </c>
      <c r="Q478" s="42">
        <f t="shared" si="109"/>
        <v>9.9380709438973388E-5</v>
      </c>
      <c r="R478" s="10">
        <v>803310.05</v>
      </c>
      <c r="S478" s="10">
        <v>19501.3</v>
      </c>
      <c r="T478" s="10">
        <v>0</v>
      </c>
      <c r="U478" s="10"/>
      <c r="V478" s="10">
        <v>70957.81</v>
      </c>
      <c r="W478" s="10">
        <v>3055.52</v>
      </c>
      <c r="X478" s="10">
        <f t="shared" si="110"/>
        <v>71285.998764142423</v>
      </c>
      <c r="Y478" s="10">
        <f t="shared" si="111"/>
        <v>2761.9321392862075</v>
      </c>
      <c r="Z478" s="10">
        <f t="shared" si="112"/>
        <v>17742.302526147327</v>
      </c>
      <c r="AA478" s="10"/>
      <c r="AB478" s="10"/>
      <c r="AC478" s="10"/>
      <c r="AD478" s="10"/>
      <c r="AE478" s="10"/>
      <c r="AF478" s="10"/>
      <c r="AG478" s="10"/>
      <c r="AH478" s="10"/>
      <c r="AI478" s="10"/>
    </row>
    <row r="479" spans="1:35" x14ac:dyDescent="0.4">
      <c r="A479" s="3">
        <v>6848</v>
      </c>
      <c r="B479" s="3" t="s">
        <v>942</v>
      </c>
      <c r="C479" s="3" t="s">
        <v>570</v>
      </c>
      <c r="D479" s="9" t="s">
        <v>943</v>
      </c>
      <c r="E479" s="10">
        <f t="shared" si="105"/>
        <v>57425.929332605752</v>
      </c>
      <c r="F479" s="11">
        <f t="shared" si="106"/>
        <v>3.2166228643977312E-4</v>
      </c>
      <c r="G479" s="10">
        <f t="shared" si="113"/>
        <v>16467.196957385269</v>
      </c>
      <c r="H479" s="11">
        <f t="shared" si="107"/>
        <v>9.2238406694084056E-5</v>
      </c>
      <c r="I479" s="11">
        <v>3.248958153107272E-4</v>
      </c>
      <c r="J479" s="12">
        <f t="shared" si="114"/>
        <v>-3.2335288709540847E-6</v>
      </c>
      <c r="K479" s="39">
        <f t="shared" si="115"/>
        <v>8.7999999999999995E-2</v>
      </c>
      <c r="L479" s="39">
        <f t="shared" si="116"/>
        <v>3.7000000000000002E-3</v>
      </c>
      <c r="M479" s="39">
        <f t="shared" si="117"/>
        <v>9.169999999999999E-2</v>
      </c>
      <c r="N479" s="10">
        <f t="shared" si="118"/>
        <v>2174.5135591307726</v>
      </c>
      <c r="O479" s="13">
        <f t="shared" si="108"/>
        <v>1.2180194756154317E-5</v>
      </c>
      <c r="P479" s="41">
        <f t="shared" si="119"/>
        <v>14292.683398254496</v>
      </c>
      <c r="Q479" s="42">
        <f t="shared" si="109"/>
        <v>8.0058211937929729E-5</v>
      </c>
      <c r="R479" s="10">
        <v>649563.02</v>
      </c>
      <c r="S479" s="10">
        <v>632.70000000000005</v>
      </c>
      <c r="T479" s="10">
        <v>0</v>
      </c>
      <c r="U479" s="10"/>
      <c r="V479" s="10">
        <v>57161.55</v>
      </c>
      <c r="W479" s="10">
        <v>2405.66</v>
      </c>
      <c r="X479" s="10">
        <f t="shared" si="110"/>
        <v>57425.929332605752</v>
      </c>
      <c r="Y479" s="10">
        <f t="shared" si="111"/>
        <v>2174.5135591307726</v>
      </c>
      <c r="Z479" s="10">
        <f t="shared" si="112"/>
        <v>14292.683398254496</v>
      </c>
      <c r="AA479" s="10"/>
      <c r="AB479" s="10"/>
      <c r="AC479" s="10"/>
      <c r="AD479" s="10"/>
      <c r="AE479" s="10"/>
      <c r="AF479" s="10"/>
      <c r="AG479" s="10"/>
      <c r="AH479" s="10"/>
      <c r="AI479" s="10"/>
    </row>
    <row r="480" spans="1:35" x14ac:dyDescent="0.4">
      <c r="A480" s="3">
        <v>6961</v>
      </c>
      <c r="B480" s="3" t="s">
        <v>944</v>
      </c>
      <c r="C480" s="3" t="s">
        <v>570</v>
      </c>
      <c r="D480" s="9" t="s">
        <v>945</v>
      </c>
      <c r="E480" s="10">
        <f t="shared" si="105"/>
        <v>2931.134450657546</v>
      </c>
      <c r="F480" s="11">
        <f t="shared" si="106"/>
        <v>1.6418287352392292E-5</v>
      </c>
      <c r="G480" s="10">
        <f t="shared" si="113"/>
        <v>840.41051169623734</v>
      </c>
      <c r="H480" s="11">
        <f t="shared" si="107"/>
        <v>4.707426939048981E-6</v>
      </c>
      <c r="I480" s="11">
        <v>1.5898483164424271E-5</v>
      </c>
      <c r="J480" s="12">
        <f t="shared" si="114"/>
        <v>5.1980418796802115E-7</v>
      </c>
      <c r="K480" s="39">
        <f t="shared" si="115"/>
        <v>8.7999999999999995E-2</v>
      </c>
      <c r="L480" s="39">
        <f t="shared" si="116"/>
        <v>3.7000000000000002E-3</v>
      </c>
      <c r="M480" s="39">
        <f t="shared" si="117"/>
        <v>9.169999999999999E-2</v>
      </c>
      <c r="N480" s="10">
        <f t="shared" si="118"/>
        <v>110.88332445090823</v>
      </c>
      <c r="O480" s="13">
        <f t="shared" si="108"/>
        <v>6.2109545436073693E-7</v>
      </c>
      <c r="P480" s="41">
        <f t="shared" si="119"/>
        <v>729.52718724532906</v>
      </c>
      <c r="Q480" s="42">
        <f t="shared" si="109"/>
        <v>4.0863314846882435E-6</v>
      </c>
      <c r="R480" s="10">
        <v>33154.99</v>
      </c>
      <c r="S480" s="10">
        <v>0</v>
      </c>
      <c r="T480" s="10">
        <v>0</v>
      </c>
      <c r="U480" s="10"/>
      <c r="V480" s="10">
        <v>2917.64</v>
      </c>
      <c r="W480" s="10">
        <v>122.67</v>
      </c>
      <c r="X480" s="10">
        <f t="shared" si="110"/>
        <v>2931.134450657546</v>
      </c>
      <c r="Y480" s="10">
        <f t="shared" si="111"/>
        <v>110.88332445090823</v>
      </c>
      <c r="Z480" s="10">
        <f t="shared" si="112"/>
        <v>729.52718724532906</v>
      </c>
      <c r="AA480" s="10"/>
      <c r="AB480" s="10"/>
      <c r="AC480" s="10"/>
      <c r="AD480" s="10"/>
      <c r="AE480" s="10"/>
      <c r="AF480" s="10"/>
      <c r="AG480" s="10"/>
      <c r="AH480" s="10"/>
      <c r="AI480" s="10"/>
    </row>
    <row r="481" spans="1:35" x14ac:dyDescent="0.4">
      <c r="A481" s="3">
        <v>6962</v>
      </c>
      <c r="B481" s="3" t="s">
        <v>946</v>
      </c>
      <c r="C481" s="3" t="s">
        <v>570</v>
      </c>
      <c r="D481" s="9" t="s">
        <v>947</v>
      </c>
      <c r="E481" s="10">
        <f t="shared" si="105"/>
        <v>14773.95681554367</v>
      </c>
      <c r="F481" s="11">
        <f t="shared" si="106"/>
        <v>8.2753989082628393E-5</v>
      </c>
      <c r="G481" s="10">
        <f t="shared" si="113"/>
        <v>4300.3796940263082</v>
      </c>
      <c r="H481" s="11">
        <f t="shared" si="107"/>
        <v>2.4087898637702498E-5</v>
      </c>
      <c r="I481" s="11">
        <v>9.2624563635492391E-5</v>
      </c>
      <c r="J481" s="12">
        <f t="shared" si="114"/>
        <v>-9.8705745528639973E-6</v>
      </c>
      <c r="K481" s="39">
        <f t="shared" si="115"/>
        <v>8.7999999999999995E-2</v>
      </c>
      <c r="L481" s="39">
        <f t="shared" si="116"/>
        <v>3.7000000000000002E-3</v>
      </c>
      <c r="M481" s="39">
        <f t="shared" si="117"/>
        <v>9.169999999999999E-2</v>
      </c>
      <c r="N481" s="10">
        <f t="shared" si="118"/>
        <v>623.30402876309017</v>
      </c>
      <c r="O481" s="13">
        <f t="shared" si="108"/>
        <v>3.4913392150402679E-6</v>
      </c>
      <c r="P481" s="41">
        <f t="shared" si="119"/>
        <v>3677.0756652632181</v>
      </c>
      <c r="Q481" s="42">
        <f t="shared" si="109"/>
        <v>2.0596559422662231E-5</v>
      </c>
      <c r="R481" s="10">
        <v>167113.4</v>
      </c>
      <c r="S481" s="10">
        <v>19263.14</v>
      </c>
      <c r="T481" s="10">
        <v>0</v>
      </c>
      <c r="U481" s="10"/>
      <c r="V481" s="10">
        <v>14705.94</v>
      </c>
      <c r="W481" s="10">
        <v>689.56</v>
      </c>
      <c r="X481" s="10">
        <f t="shared" si="110"/>
        <v>14773.95681554367</v>
      </c>
      <c r="Y481" s="10">
        <f t="shared" si="111"/>
        <v>623.30402876309017</v>
      </c>
      <c r="Z481" s="10">
        <f t="shared" si="112"/>
        <v>3677.0756652632181</v>
      </c>
      <c r="AA481" s="10"/>
      <c r="AB481" s="10"/>
      <c r="AC481" s="10"/>
      <c r="AD481" s="10"/>
      <c r="AE481" s="10"/>
      <c r="AF481" s="10"/>
      <c r="AG481" s="10"/>
      <c r="AH481" s="10"/>
      <c r="AI481" s="10"/>
    </row>
    <row r="482" spans="1:35" x14ac:dyDescent="0.4">
      <c r="A482" s="3">
        <v>7044</v>
      </c>
      <c r="B482" s="3" t="s">
        <v>948</v>
      </c>
      <c r="C482" s="3" t="s">
        <v>570</v>
      </c>
      <c r="D482" s="9" t="s">
        <v>949</v>
      </c>
      <c r="E482" s="10">
        <f t="shared" si="105"/>
        <v>8942.3691655560488</v>
      </c>
      <c r="F482" s="11">
        <f t="shared" si="106"/>
        <v>5.0089270568375221E-5</v>
      </c>
      <c r="G482" s="10">
        <f t="shared" si="113"/>
        <v>2563.9569631546965</v>
      </c>
      <c r="H482" s="11">
        <f t="shared" si="107"/>
        <v>1.4361600564176606E-5</v>
      </c>
      <c r="I482" s="11">
        <v>5.193429746442864E-5</v>
      </c>
      <c r="J482" s="12">
        <f t="shared" si="114"/>
        <v>-1.8450268960534184E-6</v>
      </c>
      <c r="K482" s="39">
        <f t="shared" si="115"/>
        <v>8.7999999999999995E-2</v>
      </c>
      <c r="L482" s="39">
        <f t="shared" si="116"/>
        <v>3.7000000000000002E-3</v>
      </c>
      <c r="M482" s="39">
        <f t="shared" si="117"/>
        <v>9.169999999999999E-2</v>
      </c>
      <c r="N482" s="10">
        <f t="shared" si="118"/>
        <v>338.2994457405797</v>
      </c>
      <c r="O482" s="13">
        <f t="shared" si="108"/>
        <v>1.8949309916772591E-6</v>
      </c>
      <c r="P482" s="41">
        <f t="shared" si="119"/>
        <v>2225.6575174141167</v>
      </c>
      <c r="Q482" s="42">
        <f t="shared" si="109"/>
        <v>1.2466669572499348E-5</v>
      </c>
      <c r="R482" s="10">
        <v>101150.44</v>
      </c>
      <c r="S482" s="10">
        <v>0</v>
      </c>
      <c r="T482" s="10">
        <v>0</v>
      </c>
      <c r="U482" s="10"/>
      <c r="V482" s="10">
        <v>8901.2000000000007</v>
      </c>
      <c r="W482" s="10">
        <v>374.26</v>
      </c>
      <c r="X482" s="10">
        <f t="shared" si="110"/>
        <v>8942.3691655560488</v>
      </c>
      <c r="Y482" s="10">
        <f t="shared" si="111"/>
        <v>338.2994457405797</v>
      </c>
      <c r="Z482" s="10">
        <f t="shared" si="112"/>
        <v>2225.6575174141167</v>
      </c>
      <c r="AA482" s="10"/>
      <c r="AB482" s="10"/>
      <c r="AC482" s="10"/>
      <c r="AD482" s="10"/>
      <c r="AE482" s="10"/>
      <c r="AF482" s="10"/>
      <c r="AG482" s="10"/>
      <c r="AH482" s="10"/>
      <c r="AI482" s="10"/>
    </row>
    <row r="483" spans="1:35" x14ac:dyDescent="0.4">
      <c r="A483" s="3">
        <v>6963</v>
      </c>
      <c r="B483" s="3" t="s">
        <v>950</v>
      </c>
      <c r="C483" s="3" t="s">
        <v>570</v>
      </c>
      <c r="D483" s="9" t="s">
        <v>951</v>
      </c>
      <c r="E483" s="10">
        <f t="shared" si="105"/>
        <v>13246.102832444654</v>
      </c>
      <c r="F483" s="11">
        <f t="shared" si="106"/>
        <v>7.4195955956106528E-5</v>
      </c>
      <c r="G483" s="10">
        <f t="shared" si="113"/>
        <v>3797.9042234745752</v>
      </c>
      <c r="H483" s="11">
        <f t="shared" si="107"/>
        <v>2.1273361535456579E-5</v>
      </c>
      <c r="I483" s="11">
        <v>7.1746568905682235E-5</v>
      </c>
      <c r="J483" s="12">
        <f t="shared" si="114"/>
        <v>2.4493870504242932E-6</v>
      </c>
      <c r="K483" s="39">
        <f t="shared" si="115"/>
        <v>8.7999999999999995E-2</v>
      </c>
      <c r="L483" s="39">
        <f t="shared" si="116"/>
        <v>3.7000000000000002E-3</v>
      </c>
      <c r="M483" s="39">
        <f t="shared" si="117"/>
        <v>9.169999999999999E-2</v>
      </c>
      <c r="N483" s="10">
        <f t="shared" si="118"/>
        <v>501.09464206901032</v>
      </c>
      <c r="O483" s="13">
        <f t="shared" si="108"/>
        <v>2.8068026092721788E-6</v>
      </c>
      <c r="P483" s="41">
        <f t="shared" si="119"/>
        <v>3296.809581405565</v>
      </c>
      <c r="Q483" s="42">
        <f t="shared" si="109"/>
        <v>1.8466558926184401E-5</v>
      </c>
      <c r="R483" s="10">
        <v>149230.88</v>
      </c>
      <c r="S483" s="10">
        <v>0</v>
      </c>
      <c r="T483" s="10">
        <v>0</v>
      </c>
      <c r="U483" s="10"/>
      <c r="V483" s="10">
        <v>13185.119999999999</v>
      </c>
      <c r="W483" s="10">
        <v>554.36</v>
      </c>
      <c r="X483" s="10">
        <f t="shared" si="110"/>
        <v>13246.102832444654</v>
      </c>
      <c r="Y483" s="10">
        <f t="shared" si="111"/>
        <v>501.09464206901032</v>
      </c>
      <c r="Z483" s="10">
        <f t="shared" si="112"/>
        <v>3296.809581405565</v>
      </c>
      <c r="AA483" s="10"/>
      <c r="AB483" s="10"/>
      <c r="AC483" s="10"/>
      <c r="AD483" s="10"/>
      <c r="AE483" s="10"/>
      <c r="AF483" s="10"/>
      <c r="AG483" s="10"/>
      <c r="AH483" s="10"/>
      <c r="AI483" s="10"/>
    </row>
    <row r="484" spans="1:35" x14ac:dyDescent="0.4">
      <c r="A484" s="3">
        <v>6849</v>
      </c>
      <c r="B484" s="3" t="s">
        <v>952</v>
      </c>
      <c r="C484" s="3" t="s">
        <v>570</v>
      </c>
      <c r="D484" s="9" t="s">
        <v>953</v>
      </c>
      <c r="E484" s="10">
        <f t="shared" si="105"/>
        <v>23800.614029114608</v>
      </c>
      <c r="F484" s="11">
        <f t="shared" si="106"/>
        <v>1.3331538585878308E-4</v>
      </c>
      <c r="G484" s="10">
        <f t="shared" si="113"/>
        <v>7034.1899233960103</v>
      </c>
      <c r="H484" s="11">
        <f t="shared" si="107"/>
        <v>3.9400905484806441E-5</v>
      </c>
      <c r="I484" s="11">
        <v>1.3685756672966983E-4</v>
      </c>
      <c r="J484" s="12">
        <f t="shared" si="114"/>
        <v>-3.5421808708867503E-6</v>
      </c>
      <c r="K484" s="39">
        <f t="shared" si="115"/>
        <v>8.7999999999999995E-2</v>
      </c>
      <c r="L484" s="39">
        <f t="shared" si="116"/>
        <v>3.7000000000000002E-3</v>
      </c>
      <c r="M484" s="39">
        <f t="shared" si="117"/>
        <v>9.169999999999999E-2</v>
      </c>
      <c r="N484" s="10">
        <f t="shared" si="118"/>
        <v>1110.4783708684256</v>
      </c>
      <c r="O484" s="13">
        <f t="shared" si="108"/>
        <v>6.2201694594542464E-6</v>
      </c>
      <c r="P484" s="41">
        <f t="shared" si="119"/>
        <v>5923.7115525275849</v>
      </c>
      <c r="Q484" s="42">
        <f t="shared" si="109"/>
        <v>3.3180736025352195E-5</v>
      </c>
      <c r="R484" s="10">
        <v>269215.58</v>
      </c>
      <c r="S484" s="10">
        <v>62790.62</v>
      </c>
      <c r="T484" s="10">
        <v>0</v>
      </c>
      <c r="U484" s="10"/>
      <c r="V484" s="10">
        <v>23691.040000000001</v>
      </c>
      <c r="W484" s="10">
        <v>1228.52</v>
      </c>
      <c r="X484" s="10">
        <f t="shared" si="110"/>
        <v>23800.614029114608</v>
      </c>
      <c r="Y484" s="10">
        <f t="shared" si="111"/>
        <v>1110.4783708684256</v>
      </c>
      <c r="Z484" s="10">
        <f t="shared" si="112"/>
        <v>5923.7115525275849</v>
      </c>
      <c r="AA484" s="10"/>
      <c r="AB484" s="10"/>
      <c r="AC484" s="10"/>
      <c r="AD484" s="10"/>
      <c r="AE484" s="10"/>
      <c r="AF484" s="10"/>
      <c r="AG484" s="10"/>
      <c r="AH484" s="10"/>
      <c r="AI484" s="10"/>
    </row>
    <row r="485" spans="1:35" x14ac:dyDescent="0.4">
      <c r="A485" s="3">
        <v>6846</v>
      </c>
      <c r="B485" s="3" t="s">
        <v>954</v>
      </c>
      <c r="C485" s="3" t="s">
        <v>570</v>
      </c>
      <c r="D485" s="9" t="s">
        <v>955</v>
      </c>
      <c r="E485" s="10">
        <f t="shared" si="105"/>
        <v>239742.06218395146</v>
      </c>
      <c r="F485" s="11">
        <f t="shared" si="106"/>
        <v>1.3428773512959165E-3</v>
      </c>
      <c r="G485" s="10">
        <f t="shared" si="113"/>
        <v>69319.867335331888</v>
      </c>
      <c r="H485" s="11">
        <f t="shared" si="107"/>
        <v>3.8828430435385735E-4</v>
      </c>
      <c r="I485" s="11">
        <v>1.3035934101411702E-3</v>
      </c>
      <c r="J485" s="12">
        <f t="shared" si="114"/>
        <v>3.928394115474635E-5</v>
      </c>
      <c r="K485" s="39">
        <f t="shared" si="115"/>
        <v>8.7999999999999995E-2</v>
      </c>
      <c r="L485" s="39">
        <f t="shared" si="116"/>
        <v>3.7000000000000002E-3</v>
      </c>
      <c r="M485" s="39">
        <f t="shared" si="117"/>
        <v>9.169999999999999E-2</v>
      </c>
      <c r="N485" s="10">
        <f t="shared" si="118"/>
        <v>9650.6999076085776</v>
      </c>
      <c r="O485" s="13">
        <f t="shared" si="108"/>
        <v>5.4056873508234493E-5</v>
      </c>
      <c r="P485" s="41">
        <f t="shared" si="119"/>
        <v>59669.167427723311</v>
      </c>
      <c r="Q485" s="42">
        <f t="shared" si="109"/>
        <v>3.3422743084562283E-4</v>
      </c>
      <c r="R485" s="10">
        <v>2711398.55</v>
      </c>
      <c r="S485" s="10">
        <v>173731.38</v>
      </c>
      <c r="T485" s="10">
        <v>0</v>
      </c>
      <c r="U485" s="10"/>
      <c r="V485" s="10">
        <v>238638.33</v>
      </c>
      <c r="W485" s="10">
        <v>10676.55</v>
      </c>
      <c r="X485" s="10">
        <f t="shared" si="110"/>
        <v>239742.06218395146</v>
      </c>
      <c r="Y485" s="10">
        <f t="shared" si="111"/>
        <v>9650.6999076085776</v>
      </c>
      <c r="Z485" s="10">
        <f t="shared" si="112"/>
        <v>59669.167427723311</v>
      </c>
      <c r="AA485" s="10"/>
      <c r="AB485" s="10"/>
      <c r="AC485" s="10"/>
      <c r="AD485" s="10"/>
      <c r="AE485" s="10"/>
      <c r="AF485" s="10"/>
      <c r="AG485" s="10"/>
      <c r="AH485" s="10"/>
      <c r="AI485" s="10"/>
    </row>
    <row r="486" spans="1:35" x14ac:dyDescent="0.4">
      <c r="A486" s="3">
        <v>6844</v>
      </c>
      <c r="B486" s="3" t="s">
        <v>956</v>
      </c>
      <c r="C486" s="3" t="s">
        <v>570</v>
      </c>
      <c r="D486" s="9" t="s">
        <v>957</v>
      </c>
      <c r="E486" s="10">
        <f t="shared" si="105"/>
        <v>62931.626638188718</v>
      </c>
      <c r="F486" s="11">
        <f t="shared" si="106"/>
        <v>3.5250158158642693E-4</v>
      </c>
      <c r="G486" s="10">
        <f t="shared" si="113"/>
        <v>18256.424252588149</v>
      </c>
      <c r="H486" s="11">
        <f t="shared" si="107"/>
        <v>1.0226048120683612E-4</v>
      </c>
      <c r="I486" s="11">
        <v>3.7990375875772051E-4</v>
      </c>
      <c r="J486" s="12">
        <f t="shared" si="114"/>
        <v>-2.7402177171293579E-5</v>
      </c>
      <c r="K486" s="39">
        <f t="shared" si="115"/>
        <v>8.7999999999999995E-2</v>
      </c>
      <c r="L486" s="39">
        <f t="shared" si="116"/>
        <v>3.7000000000000002E-3</v>
      </c>
      <c r="M486" s="39">
        <f t="shared" si="117"/>
        <v>9.169999999999999E-2</v>
      </c>
      <c r="N486" s="10">
        <f t="shared" si="118"/>
        <v>2593.4332356349992</v>
      </c>
      <c r="O486" s="13">
        <f t="shared" si="108"/>
        <v>1.4526707255734361E-5</v>
      </c>
      <c r="P486" s="41">
        <f t="shared" si="119"/>
        <v>15662.991016953149</v>
      </c>
      <c r="Q486" s="42">
        <f t="shared" si="109"/>
        <v>8.7733773951101756E-5</v>
      </c>
      <c r="R486" s="10">
        <v>711840.14</v>
      </c>
      <c r="S486" s="10">
        <v>63609.24</v>
      </c>
      <c r="T486" s="10">
        <v>0</v>
      </c>
      <c r="U486" s="10"/>
      <c r="V486" s="10">
        <v>62641.9</v>
      </c>
      <c r="W486" s="10">
        <v>2869.11</v>
      </c>
      <c r="X486" s="10">
        <f t="shared" si="110"/>
        <v>62931.626638188718</v>
      </c>
      <c r="Y486" s="10">
        <f t="shared" si="111"/>
        <v>2593.4332356349992</v>
      </c>
      <c r="Z486" s="10">
        <f t="shared" si="112"/>
        <v>15662.991016953149</v>
      </c>
      <c r="AA486" s="10"/>
      <c r="AB486" s="10"/>
      <c r="AC486" s="10"/>
      <c r="AD486" s="10"/>
      <c r="AE486" s="10"/>
      <c r="AF486" s="10"/>
      <c r="AG486" s="10"/>
      <c r="AH486" s="10"/>
      <c r="AI486" s="10"/>
    </row>
    <row r="487" spans="1:35" x14ac:dyDescent="0.4">
      <c r="A487" s="3">
        <v>6843</v>
      </c>
      <c r="B487" s="3" t="s">
        <v>958</v>
      </c>
      <c r="C487" s="3" t="s">
        <v>570</v>
      </c>
      <c r="D487" s="9" t="s">
        <v>959</v>
      </c>
      <c r="E487" s="10">
        <f t="shared" si="105"/>
        <v>127982.35928448485</v>
      </c>
      <c r="F487" s="11">
        <f t="shared" si="106"/>
        <v>7.168730012703466E-4</v>
      </c>
      <c r="G487" s="10">
        <f t="shared" si="113"/>
        <v>36695.011131666331</v>
      </c>
      <c r="H487" s="11">
        <f t="shared" si="107"/>
        <v>2.0554131763685516E-4</v>
      </c>
      <c r="I487" s="11">
        <v>9.2074318703004316E-4</v>
      </c>
      <c r="J487" s="12">
        <f t="shared" si="114"/>
        <v>-2.0387018575969656E-4</v>
      </c>
      <c r="K487" s="39">
        <f t="shared" si="115"/>
        <v>8.7999999999999995E-2</v>
      </c>
      <c r="L487" s="39">
        <f t="shared" si="116"/>
        <v>3.7000000000000002E-3</v>
      </c>
      <c r="M487" s="39">
        <f t="shared" si="117"/>
        <v>9.169999999999999E-2</v>
      </c>
      <c r="N487" s="10">
        <f t="shared" si="118"/>
        <v>4841.6068755475808</v>
      </c>
      <c r="O487" s="13">
        <f t="shared" si="108"/>
        <v>2.7119497337362359E-5</v>
      </c>
      <c r="P487" s="41">
        <f t="shared" si="119"/>
        <v>31853.404256118749</v>
      </c>
      <c r="Q487" s="42">
        <f t="shared" si="109"/>
        <v>1.7842182029949281E-4</v>
      </c>
      <c r="R487" s="10">
        <v>1447657.08</v>
      </c>
      <c r="S487" s="10">
        <v>0</v>
      </c>
      <c r="T487" s="10">
        <v>0</v>
      </c>
      <c r="U487" s="10"/>
      <c r="V487" s="10">
        <v>127393.15000000001</v>
      </c>
      <c r="W487" s="10">
        <v>5356.26</v>
      </c>
      <c r="X487" s="10">
        <f t="shared" si="110"/>
        <v>127982.35928448485</v>
      </c>
      <c r="Y487" s="10">
        <f t="shared" si="111"/>
        <v>4841.6068755475808</v>
      </c>
      <c r="Z487" s="10">
        <f t="shared" si="112"/>
        <v>31853.404256118749</v>
      </c>
      <c r="AA487" s="10"/>
      <c r="AB487" s="10"/>
      <c r="AC487" s="10"/>
      <c r="AD487" s="10"/>
      <c r="AE487" s="10"/>
      <c r="AF487" s="10"/>
      <c r="AG487" s="10"/>
      <c r="AH487" s="10"/>
      <c r="AI487" s="10"/>
    </row>
    <row r="488" spans="1:35" x14ac:dyDescent="0.4">
      <c r="A488" s="3">
        <v>6847</v>
      </c>
      <c r="B488" s="3" t="s">
        <v>960</v>
      </c>
      <c r="C488" s="3" t="s">
        <v>570</v>
      </c>
      <c r="D488" s="9" t="s">
        <v>961</v>
      </c>
      <c r="E488" s="10">
        <f t="shared" si="105"/>
        <v>19224.275334468661</v>
      </c>
      <c r="F488" s="11">
        <f t="shared" si="106"/>
        <v>1.0768174640095687E-4</v>
      </c>
      <c r="G488" s="10">
        <f t="shared" si="113"/>
        <v>5511.9563712853569</v>
      </c>
      <c r="H488" s="11">
        <f t="shared" si="107"/>
        <v>3.0874354316060517E-5</v>
      </c>
      <c r="I488" s="11">
        <v>7.5108457269842081E-5</v>
      </c>
      <c r="J488" s="12">
        <f t="shared" si="114"/>
        <v>3.257328913111479E-5</v>
      </c>
      <c r="K488" s="39">
        <f t="shared" si="115"/>
        <v>8.7999999999999995E-2</v>
      </c>
      <c r="L488" s="39">
        <f t="shared" si="116"/>
        <v>3.7000000000000002E-3</v>
      </c>
      <c r="M488" s="39">
        <f t="shared" si="117"/>
        <v>9.169999999999999E-2</v>
      </c>
      <c r="N488" s="10">
        <f t="shared" si="118"/>
        <v>727.24528154380221</v>
      </c>
      <c r="O488" s="13">
        <f t="shared" si="108"/>
        <v>4.0735497497834097E-6</v>
      </c>
      <c r="P488" s="41">
        <f t="shared" si="119"/>
        <v>4784.711089741555</v>
      </c>
      <c r="Q488" s="42">
        <f t="shared" si="109"/>
        <v>2.6800804566277111E-5</v>
      </c>
      <c r="R488" s="10">
        <v>215920.75</v>
      </c>
      <c r="S488" s="10">
        <v>0</v>
      </c>
      <c r="T488" s="10">
        <v>0</v>
      </c>
      <c r="U488" s="10"/>
      <c r="V488" s="10">
        <v>19135.77</v>
      </c>
      <c r="W488" s="10">
        <v>804.55</v>
      </c>
      <c r="X488" s="10">
        <f t="shared" si="110"/>
        <v>19224.275334468661</v>
      </c>
      <c r="Y488" s="10">
        <f t="shared" si="111"/>
        <v>727.24528154380221</v>
      </c>
      <c r="Z488" s="10">
        <f t="shared" si="112"/>
        <v>4784.711089741555</v>
      </c>
      <c r="AA488" s="10"/>
      <c r="AB488" s="10"/>
      <c r="AC488" s="10"/>
      <c r="AD488" s="10"/>
      <c r="AE488" s="10"/>
      <c r="AF488" s="10"/>
      <c r="AG488" s="10"/>
      <c r="AH488" s="10"/>
      <c r="AI488" s="10"/>
    </row>
    <row r="489" spans="1:35" x14ac:dyDescent="0.4">
      <c r="A489" s="3">
        <v>6845</v>
      </c>
      <c r="B489" s="3" t="s">
        <v>962</v>
      </c>
      <c r="C489" s="3" t="s">
        <v>570</v>
      </c>
      <c r="D489" s="9" t="s">
        <v>963</v>
      </c>
      <c r="E489" s="10">
        <f t="shared" si="105"/>
        <v>15275.706788136726</v>
      </c>
      <c r="F489" s="11">
        <f t="shared" si="106"/>
        <v>8.5564462422477991E-5</v>
      </c>
      <c r="G489" s="10">
        <f t="shared" si="113"/>
        <v>4379.8831918548376</v>
      </c>
      <c r="H489" s="11">
        <f t="shared" si="107"/>
        <v>2.4533224942190604E-5</v>
      </c>
      <c r="I489" s="11">
        <v>8.3129414659915206E-5</v>
      </c>
      <c r="J489" s="12">
        <f t="shared" si="114"/>
        <v>2.4350477625627846E-6</v>
      </c>
      <c r="K489" s="39">
        <f t="shared" si="115"/>
        <v>8.7999999999999995E-2</v>
      </c>
      <c r="L489" s="39">
        <f t="shared" si="116"/>
        <v>3.7000000000000002E-3</v>
      </c>
      <c r="M489" s="39">
        <f t="shared" si="117"/>
        <v>9.169999999999999E-2</v>
      </c>
      <c r="N489" s="10">
        <f t="shared" si="118"/>
        <v>577.9274665438387</v>
      </c>
      <c r="O489" s="13">
        <f t="shared" si="108"/>
        <v>3.237169558164839E-6</v>
      </c>
      <c r="P489" s="41">
        <f t="shared" si="119"/>
        <v>3801.9557253109988</v>
      </c>
      <c r="Q489" s="42">
        <f t="shared" si="109"/>
        <v>2.1296055384025763E-5</v>
      </c>
      <c r="R489" s="10">
        <v>172787.72</v>
      </c>
      <c r="S489" s="10">
        <v>0</v>
      </c>
      <c r="T489" s="10">
        <v>0</v>
      </c>
      <c r="U489" s="10"/>
      <c r="V489" s="10">
        <v>15205.38</v>
      </c>
      <c r="W489" s="10">
        <v>639.36</v>
      </c>
      <c r="X489" s="10">
        <f t="shared" si="110"/>
        <v>15275.706788136726</v>
      </c>
      <c r="Y489" s="10">
        <f t="shared" si="111"/>
        <v>577.9274665438387</v>
      </c>
      <c r="Z489" s="10">
        <f t="shared" si="112"/>
        <v>3801.9557253109988</v>
      </c>
      <c r="AA489" s="10"/>
      <c r="AB489" s="10"/>
      <c r="AC489" s="10"/>
      <c r="AD489" s="10"/>
      <c r="AE489" s="10"/>
      <c r="AF489" s="10"/>
      <c r="AG489" s="10"/>
      <c r="AH489" s="10"/>
      <c r="AI489" s="10"/>
    </row>
    <row r="490" spans="1:35" x14ac:dyDescent="0.4">
      <c r="A490" s="3">
        <v>6853</v>
      </c>
      <c r="B490" s="3" t="s">
        <v>964</v>
      </c>
      <c r="C490" s="3" t="s">
        <v>570</v>
      </c>
      <c r="D490" s="9" t="s">
        <v>965</v>
      </c>
      <c r="E490" s="10">
        <f t="shared" si="105"/>
        <v>37358.904119254468</v>
      </c>
      <c r="F490" s="11">
        <f t="shared" si="106"/>
        <v>2.092600095034173E-4</v>
      </c>
      <c r="G490" s="10">
        <f t="shared" si="113"/>
        <v>10741.33138114141</v>
      </c>
      <c r="H490" s="11">
        <f t="shared" si="107"/>
        <v>6.0165873702342995E-5</v>
      </c>
      <c r="I490" s="11">
        <v>1.8885362613565101E-4</v>
      </c>
      <c r="J490" s="12">
        <f t="shared" si="114"/>
        <v>2.0406383367766292E-5</v>
      </c>
      <c r="K490" s="39">
        <f t="shared" si="115"/>
        <v>8.7999999999999995E-2</v>
      </c>
      <c r="L490" s="39">
        <f t="shared" si="116"/>
        <v>3.7000000000000002E-3</v>
      </c>
      <c r="M490" s="39">
        <f t="shared" si="117"/>
        <v>9.169999999999999E-2</v>
      </c>
      <c r="N490" s="10">
        <f t="shared" si="118"/>
        <v>1443.1102659095093</v>
      </c>
      <c r="O490" s="13">
        <f t="shared" si="108"/>
        <v>8.0833545597249539E-6</v>
      </c>
      <c r="P490" s="41">
        <f t="shared" si="119"/>
        <v>9298.2211152319014</v>
      </c>
      <c r="Q490" s="42">
        <f t="shared" si="109"/>
        <v>5.2082519142618048E-5</v>
      </c>
      <c r="R490" s="10">
        <v>373942.58</v>
      </c>
      <c r="S490" s="10">
        <v>8918.26</v>
      </c>
      <c r="T490" s="10">
        <v>0</v>
      </c>
      <c r="U490" s="10"/>
      <c r="V490" s="10">
        <v>37186.910000000003</v>
      </c>
      <c r="W490" s="10">
        <v>1596.51</v>
      </c>
      <c r="X490" s="10">
        <f t="shared" si="110"/>
        <v>37358.904119254468</v>
      </c>
      <c r="Y490" s="10">
        <f t="shared" si="111"/>
        <v>1443.1102659095093</v>
      </c>
      <c r="Z490" s="10">
        <f t="shared" si="112"/>
        <v>9298.2211152319014</v>
      </c>
      <c r="AA490" s="10"/>
      <c r="AB490" s="10"/>
      <c r="AC490" s="10"/>
      <c r="AD490" s="10"/>
      <c r="AE490" s="10"/>
      <c r="AF490" s="10"/>
      <c r="AG490" s="10"/>
      <c r="AH490" s="10"/>
      <c r="AI490" s="10"/>
    </row>
    <row r="491" spans="1:35" x14ac:dyDescent="0.4">
      <c r="A491" s="3">
        <v>7054</v>
      </c>
      <c r="B491" s="3" t="s">
        <v>966</v>
      </c>
      <c r="C491" s="3" t="s">
        <v>570</v>
      </c>
      <c r="D491" s="9" t="s">
        <v>967</v>
      </c>
      <c r="E491" s="10">
        <f t="shared" si="105"/>
        <v>41929.988624494952</v>
      </c>
      <c r="F491" s="11">
        <f t="shared" si="106"/>
        <v>2.3486421844793373E-4</v>
      </c>
      <c r="G491" s="10">
        <f t="shared" si="113"/>
        <v>12022.104931347838</v>
      </c>
      <c r="H491" s="11">
        <f t="shared" si="107"/>
        <v>6.7339924751388353E-5</v>
      </c>
      <c r="I491" s="11">
        <v>2.6676823422178017E-4</v>
      </c>
      <c r="J491" s="12">
        <f t="shared" si="114"/>
        <v>-3.1904015773846447E-5</v>
      </c>
      <c r="K491" s="39">
        <f t="shared" si="115"/>
        <v>8.7999999999999995E-2</v>
      </c>
      <c r="L491" s="39">
        <f t="shared" si="116"/>
        <v>3.7000000000000002E-3</v>
      </c>
      <c r="M491" s="39">
        <f t="shared" si="117"/>
        <v>9.169999999999999E-2</v>
      </c>
      <c r="N491" s="10">
        <f t="shared" si="118"/>
        <v>1586.191063393281</v>
      </c>
      <c r="O491" s="13">
        <f t="shared" si="108"/>
        <v>8.8847990813745914E-6</v>
      </c>
      <c r="P491" s="41">
        <f t="shared" si="119"/>
        <v>10435.913867954558</v>
      </c>
      <c r="Q491" s="42">
        <f t="shared" si="109"/>
        <v>5.8455125670013772E-5</v>
      </c>
      <c r="R491" s="10">
        <v>474282.74</v>
      </c>
      <c r="S491" s="10">
        <v>0</v>
      </c>
      <c r="T491" s="10">
        <v>0</v>
      </c>
      <c r="U491" s="10"/>
      <c r="V491" s="10">
        <v>41736.949999999997</v>
      </c>
      <c r="W491" s="10">
        <v>1754.8</v>
      </c>
      <c r="X491" s="10">
        <f t="shared" si="110"/>
        <v>41929.988624494952</v>
      </c>
      <c r="Y491" s="10">
        <f t="shared" si="111"/>
        <v>1586.191063393281</v>
      </c>
      <c r="Z491" s="10">
        <f t="shared" si="112"/>
        <v>10435.913867954558</v>
      </c>
      <c r="AA491" s="10"/>
      <c r="AB491" s="10"/>
      <c r="AC491" s="10"/>
      <c r="AD491" s="10"/>
      <c r="AE491" s="10"/>
      <c r="AF491" s="10"/>
      <c r="AG491" s="10"/>
      <c r="AH491" s="10"/>
      <c r="AI491" s="10"/>
    </row>
    <row r="492" spans="1:35" x14ac:dyDescent="0.4">
      <c r="A492" s="3">
        <v>6964</v>
      </c>
      <c r="B492" s="3" t="s">
        <v>968</v>
      </c>
      <c r="C492" s="3" t="s">
        <v>570</v>
      </c>
      <c r="D492" s="9" t="s">
        <v>969</v>
      </c>
      <c r="E492" s="10">
        <f t="shared" si="105"/>
        <v>18245.448982360569</v>
      </c>
      <c r="F492" s="11">
        <f t="shared" si="106"/>
        <v>1.0219900496158025E-4</v>
      </c>
      <c r="G492" s="10">
        <f t="shared" si="113"/>
        <v>5231.4032469613312</v>
      </c>
      <c r="H492" s="11">
        <f t="shared" si="107"/>
        <v>2.9302880236551822E-5</v>
      </c>
      <c r="I492" s="11">
        <v>9.1828614109115315E-5</v>
      </c>
      <c r="J492" s="12">
        <f t="shared" si="114"/>
        <v>1.0370390852464933E-5</v>
      </c>
      <c r="K492" s="39">
        <f t="shared" si="115"/>
        <v>8.7999999999999995E-2</v>
      </c>
      <c r="L492" s="39">
        <f t="shared" si="116"/>
        <v>3.7000000000000002E-3</v>
      </c>
      <c r="M492" s="39">
        <f t="shared" si="117"/>
        <v>9.169999999999999E-2</v>
      </c>
      <c r="N492" s="10">
        <f t="shared" si="118"/>
        <v>690.31129086096132</v>
      </c>
      <c r="O492" s="13">
        <f t="shared" si="108"/>
        <v>3.8666698258804212E-6</v>
      </c>
      <c r="P492" s="41">
        <f t="shared" si="119"/>
        <v>4541.0919561003702</v>
      </c>
      <c r="Q492" s="42">
        <f t="shared" si="109"/>
        <v>2.5436210410671405E-5</v>
      </c>
      <c r="R492" s="10">
        <v>206379.95</v>
      </c>
      <c r="S492" s="10">
        <v>0</v>
      </c>
      <c r="T492" s="10">
        <v>0</v>
      </c>
      <c r="U492" s="10"/>
      <c r="V492" s="10">
        <v>18161.45</v>
      </c>
      <c r="W492" s="10">
        <v>763.69</v>
      </c>
      <c r="X492" s="10">
        <f t="shared" si="110"/>
        <v>18245.448982360569</v>
      </c>
      <c r="Y492" s="10">
        <f t="shared" si="111"/>
        <v>690.31129086096132</v>
      </c>
      <c r="Z492" s="10">
        <f t="shared" si="112"/>
        <v>4541.0919561003702</v>
      </c>
      <c r="AA492" s="10"/>
      <c r="AB492" s="10"/>
      <c r="AC492" s="10"/>
      <c r="AD492" s="10"/>
      <c r="AE492" s="10"/>
      <c r="AF492" s="10"/>
      <c r="AG492" s="10"/>
      <c r="AH492" s="10"/>
      <c r="AI492" s="10"/>
    </row>
    <row r="493" spans="1:35" x14ac:dyDescent="0.4">
      <c r="A493" s="3">
        <v>6952</v>
      </c>
      <c r="B493" s="3" t="s">
        <v>970</v>
      </c>
      <c r="C493" s="3" t="s">
        <v>570</v>
      </c>
      <c r="D493" s="9" t="s">
        <v>971</v>
      </c>
      <c r="E493" s="10">
        <f t="shared" si="105"/>
        <v>18097.286868877422</v>
      </c>
      <c r="F493" s="11">
        <f t="shared" si="106"/>
        <v>1.0136909824974096E-4</v>
      </c>
      <c r="G493" s="10">
        <f t="shared" si="113"/>
        <v>5188.886890183232</v>
      </c>
      <c r="H493" s="11">
        <f t="shared" si="107"/>
        <v>2.9064731569368349E-5</v>
      </c>
      <c r="I493" s="11">
        <v>1.1554909726354347E-4</v>
      </c>
      <c r="J493" s="12">
        <f t="shared" si="114"/>
        <v>-1.4179999013802511E-5</v>
      </c>
      <c r="K493" s="39">
        <f t="shared" si="115"/>
        <v>8.7999999999999995E-2</v>
      </c>
      <c r="L493" s="39">
        <f t="shared" si="116"/>
        <v>3.7000000000000002E-3</v>
      </c>
      <c r="M493" s="39">
        <f t="shared" si="117"/>
        <v>9.169999999999999E-2</v>
      </c>
      <c r="N493" s="10">
        <f t="shared" si="118"/>
        <v>684.6708576289268</v>
      </c>
      <c r="O493" s="13">
        <f t="shared" si="108"/>
        <v>3.8350758286911246E-6</v>
      </c>
      <c r="P493" s="41">
        <f t="shared" si="119"/>
        <v>4504.2160325543055</v>
      </c>
      <c r="Q493" s="42">
        <f t="shared" si="109"/>
        <v>2.5229655740677224E-5</v>
      </c>
      <c r="R493" s="10">
        <v>186928.95</v>
      </c>
      <c r="S493" s="10">
        <v>0</v>
      </c>
      <c r="T493" s="10">
        <v>0</v>
      </c>
      <c r="U493" s="10"/>
      <c r="V493" s="10">
        <v>18013.97</v>
      </c>
      <c r="W493" s="10">
        <v>757.45</v>
      </c>
      <c r="X493" s="10">
        <f t="shared" si="110"/>
        <v>18097.286868877422</v>
      </c>
      <c r="Y493" s="10">
        <f t="shared" si="111"/>
        <v>684.6708576289268</v>
      </c>
      <c r="Z493" s="10">
        <f t="shared" si="112"/>
        <v>4504.2160325543055</v>
      </c>
      <c r="AA493" s="10"/>
      <c r="AB493" s="10"/>
      <c r="AC493" s="10"/>
      <c r="AD493" s="10"/>
      <c r="AE493" s="10"/>
      <c r="AF493" s="10"/>
      <c r="AG493" s="10"/>
      <c r="AH493" s="10"/>
      <c r="AI493" s="10"/>
    </row>
    <row r="494" spans="1:35" x14ac:dyDescent="0.4">
      <c r="A494" s="3">
        <v>6981</v>
      </c>
      <c r="B494" s="3" t="s">
        <v>972</v>
      </c>
      <c r="C494" s="3" t="s">
        <v>570</v>
      </c>
      <c r="D494" s="9" t="s">
        <v>973</v>
      </c>
      <c r="E494" s="10">
        <f t="shared" si="105"/>
        <v>23445.800527351803</v>
      </c>
      <c r="F494" s="11">
        <f t="shared" si="106"/>
        <v>1.3132795398675023E-4</v>
      </c>
      <c r="G494" s="10">
        <f t="shared" si="113"/>
        <v>6873.2511208746328</v>
      </c>
      <c r="H494" s="11">
        <f t="shared" si="107"/>
        <v>3.8499432164347486E-5</v>
      </c>
      <c r="I494" s="11">
        <v>1.65943303750462E-4</v>
      </c>
      <c r="J494" s="12">
        <f t="shared" si="114"/>
        <v>-3.4615349763711774E-5</v>
      </c>
      <c r="K494" s="39">
        <f t="shared" si="115"/>
        <v>8.7999999999999995E-2</v>
      </c>
      <c r="L494" s="39">
        <f t="shared" si="116"/>
        <v>3.7000000000000002E-3</v>
      </c>
      <c r="M494" s="39">
        <f t="shared" si="117"/>
        <v>9.169999999999999E-2</v>
      </c>
      <c r="N494" s="10">
        <f t="shared" si="118"/>
        <v>1037.8487538501615</v>
      </c>
      <c r="O494" s="13">
        <f t="shared" si="108"/>
        <v>5.8133461142363036E-6</v>
      </c>
      <c r="P494" s="41">
        <f t="shared" si="119"/>
        <v>5835.4023670244715</v>
      </c>
      <c r="Q494" s="42">
        <f t="shared" si="109"/>
        <v>3.2686086050111181E-5</v>
      </c>
      <c r="R494" s="10">
        <v>265202.77</v>
      </c>
      <c r="S494" s="10">
        <v>45108.639999999999</v>
      </c>
      <c r="T494" s="10">
        <v>0</v>
      </c>
      <c r="U494" s="10"/>
      <c r="V494" s="10">
        <v>23337.86</v>
      </c>
      <c r="W494" s="10">
        <v>1148.17</v>
      </c>
      <c r="X494" s="10">
        <f t="shared" si="110"/>
        <v>23445.800527351803</v>
      </c>
      <c r="Y494" s="10">
        <f t="shared" si="111"/>
        <v>1037.8487538501615</v>
      </c>
      <c r="Z494" s="10">
        <f t="shared" si="112"/>
        <v>5835.4023670244715</v>
      </c>
      <c r="AA494" s="10"/>
      <c r="AB494" s="10"/>
      <c r="AC494" s="10"/>
      <c r="AD494" s="10"/>
      <c r="AE494" s="10"/>
      <c r="AF494" s="10"/>
      <c r="AG494" s="10"/>
      <c r="AH494" s="10"/>
      <c r="AI494" s="10"/>
    </row>
    <row r="495" spans="1:35" x14ac:dyDescent="0.4">
      <c r="A495" s="3">
        <v>6867</v>
      </c>
      <c r="B495" s="3" t="s">
        <v>974</v>
      </c>
      <c r="C495" s="3" t="s">
        <v>570</v>
      </c>
      <c r="D495" s="9" t="s">
        <v>975</v>
      </c>
      <c r="E495" s="10">
        <f t="shared" si="105"/>
        <v>12864.797366126988</v>
      </c>
      <c r="F495" s="11">
        <f t="shared" si="106"/>
        <v>7.2060133522701262E-5</v>
      </c>
      <c r="G495" s="10">
        <f t="shared" si="113"/>
        <v>3924.4698355780274</v>
      </c>
      <c r="H495" s="11">
        <f t="shared" si="107"/>
        <v>2.1982298850829382E-5</v>
      </c>
      <c r="I495" s="11">
        <v>8.1724600323320181E-5</v>
      </c>
      <c r="J495" s="12">
        <f t="shared" si="114"/>
        <v>-9.6644668006189187E-6</v>
      </c>
      <c r="K495" s="39">
        <f t="shared" si="115"/>
        <v>8.7999999999999995E-2</v>
      </c>
      <c r="L495" s="39">
        <f t="shared" si="116"/>
        <v>3.7000000000000002E-3</v>
      </c>
      <c r="M495" s="39">
        <f t="shared" si="117"/>
        <v>9.169999999999999E-2</v>
      </c>
      <c r="N495" s="10">
        <f t="shared" si="118"/>
        <v>722.56299882874794</v>
      </c>
      <c r="O495" s="13">
        <f t="shared" si="108"/>
        <v>4.0473226816038335E-6</v>
      </c>
      <c r="P495" s="41">
        <f t="shared" si="119"/>
        <v>3201.9068367492796</v>
      </c>
      <c r="Q495" s="42">
        <f t="shared" si="109"/>
        <v>1.7934976169225549E-5</v>
      </c>
      <c r="R495" s="10">
        <v>145516.54999999999</v>
      </c>
      <c r="S495" s="10">
        <v>70520.22</v>
      </c>
      <c r="T495" s="10">
        <v>0</v>
      </c>
      <c r="U495" s="10"/>
      <c r="V495" s="10">
        <v>12805.57</v>
      </c>
      <c r="W495" s="10">
        <v>799.37</v>
      </c>
      <c r="X495" s="10">
        <f t="shared" si="110"/>
        <v>12864.797366126988</v>
      </c>
      <c r="Y495" s="10">
        <f t="shared" si="111"/>
        <v>722.56299882874794</v>
      </c>
      <c r="Z495" s="10">
        <f t="shared" si="112"/>
        <v>3201.9068367492796</v>
      </c>
      <c r="AA495" s="10"/>
      <c r="AB495" s="10"/>
      <c r="AC495" s="10"/>
      <c r="AD495" s="10"/>
      <c r="AE495" s="10"/>
      <c r="AF495" s="10"/>
      <c r="AG495" s="10"/>
      <c r="AH495" s="10"/>
      <c r="AI495" s="10"/>
    </row>
    <row r="496" spans="1:35" x14ac:dyDescent="0.4">
      <c r="A496" s="3">
        <v>6859</v>
      </c>
      <c r="B496" s="3" t="s">
        <v>976</v>
      </c>
      <c r="C496" s="3" t="s">
        <v>570</v>
      </c>
      <c r="D496" s="9" t="s">
        <v>977</v>
      </c>
      <c r="E496" s="10">
        <f t="shared" si="105"/>
        <v>188544.25608455096</v>
      </c>
      <c r="F496" s="11">
        <f t="shared" si="106"/>
        <v>1.0561009149016557E-3</v>
      </c>
      <c r="G496" s="10">
        <f t="shared" si="113"/>
        <v>54533.641738168997</v>
      </c>
      <c r="H496" s="11">
        <f t="shared" si="107"/>
        <v>3.0546159362591414E-4</v>
      </c>
      <c r="I496" s="11">
        <v>1.0612452479787631E-3</v>
      </c>
      <c r="J496" s="12">
        <f t="shared" si="114"/>
        <v>-5.1443330771074568E-6</v>
      </c>
      <c r="K496" s="39">
        <f t="shared" si="115"/>
        <v>8.7999999999999995E-2</v>
      </c>
      <c r="L496" s="39">
        <f t="shared" si="116"/>
        <v>3.7000000000000002E-3</v>
      </c>
      <c r="M496" s="39">
        <f t="shared" si="117"/>
        <v>9.169999999999999E-2</v>
      </c>
      <c r="N496" s="10">
        <f t="shared" si="118"/>
        <v>7607.0462072921691</v>
      </c>
      <c r="O496" s="13">
        <f t="shared" si="108"/>
        <v>4.2609669613153003E-5</v>
      </c>
      <c r="P496" s="41">
        <f t="shared" si="119"/>
        <v>46926.595530876824</v>
      </c>
      <c r="Q496" s="42">
        <f t="shared" si="109"/>
        <v>2.6285192401276109E-4</v>
      </c>
      <c r="R496" s="10">
        <v>2132684.1199999996</v>
      </c>
      <c r="S496" s="10">
        <v>141887.71</v>
      </c>
      <c r="T496" s="10">
        <v>0</v>
      </c>
      <c r="U496" s="10"/>
      <c r="V496" s="10">
        <v>187676.23</v>
      </c>
      <c r="W496" s="10">
        <v>8415.66</v>
      </c>
      <c r="X496" s="10">
        <f t="shared" si="110"/>
        <v>188544.25608455096</v>
      </c>
      <c r="Y496" s="10">
        <f t="shared" si="111"/>
        <v>7607.0462072921691</v>
      </c>
      <c r="Z496" s="10">
        <f t="shared" si="112"/>
        <v>46926.595530876824</v>
      </c>
      <c r="AA496" s="10"/>
      <c r="AB496" s="10"/>
      <c r="AC496" s="10"/>
      <c r="AD496" s="10"/>
      <c r="AE496" s="10"/>
      <c r="AF496" s="10"/>
      <c r="AG496" s="10"/>
      <c r="AH496" s="10"/>
      <c r="AI496" s="10"/>
    </row>
    <row r="497" spans="1:35" x14ac:dyDescent="0.4">
      <c r="A497" s="3">
        <v>6854</v>
      </c>
      <c r="B497" s="3" t="s">
        <v>978</v>
      </c>
      <c r="C497" s="3" t="s">
        <v>570</v>
      </c>
      <c r="D497" s="9" t="s">
        <v>979</v>
      </c>
      <c r="E497" s="10">
        <f t="shared" si="105"/>
        <v>32256.503523982563</v>
      </c>
      <c r="F497" s="11">
        <f t="shared" si="106"/>
        <v>1.8067971727513048E-4</v>
      </c>
      <c r="G497" s="10">
        <f t="shared" si="113"/>
        <v>9248.5123820890858</v>
      </c>
      <c r="H497" s="11">
        <f t="shared" si="107"/>
        <v>5.1804083513546495E-5</v>
      </c>
      <c r="I497" s="11">
        <v>1.9158692184612612E-4</v>
      </c>
      <c r="J497" s="12">
        <f t="shared" si="114"/>
        <v>-1.0907204570995637E-5</v>
      </c>
      <c r="K497" s="39">
        <f t="shared" si="115"/>
        <v>8.7999999999999995E-2</v>
      </c>
      <c r="L497" s="39">
        <f t="shared" si="116"/>
        <v>3.7000000000000002E-3</v>
      </c>
      <c r="M497" s="39">
        <f t="shared" si="117"/>
        <v>9.169999999999999E-2</v>
      </c>
      <c r="N497" s="10">
        <f t="shared" si="118"/>
        <v>1220.2227616859425</v>
      </c>
      <c r="O497" s="13">
        <f t="shared" si="108"/>
        <v>6.8348853566902228E-6</v>
      </c>
      <c r="P497" s="41">
        <f t="shared" si="119"/>
        <v>8028.2896204031431</v>
      </c>
      <c r="Q497" s="42">
        <f t="shared" si="109"/>
        <v>4.4969198156856269E-5</v>
      </c>
      <c r="R497" s="10">
        <v>363410.89</v>
      </c>
      <c r="S497" s="10">
        <v>0</v>
      </c>
      <c r="T497" s="10">
        <v>0</v>
      </c>
      <c r="U497" s="10"/>
      <c r="V497" s="10">
        <v>32108</v>
      </c>
      <c r="W497" s="10">
        <v>1349.93</v>
      </c>
      <c r="X497" s="10">
        <f t="shared" si="110"/>
        <v>32256.503523982563</v>
      </c>
      <c r="Y497" s="10">
        <f t="shared" si="111"/>
        <v>1220.2227616859425</v>
      </c>
      <c r="Z497" s="10">
        <f t="shared" si="112"/>
        <v>8028.2896204031431</v>
      </c>
      <c r="AA497" s="10"/>
      <c r="AB497" s="10"/>
      <c r="AC497" s="10"/>
      <c r="AD497" s="10"/>
      <c r="AE497" s="10"/>
      <c r="AF497" s="10"/>
      <c r="AG497" s="10"/>
      <c r="AH497" s="10"/>
      <c r="AI497" s="10"/>
    </row>
    <row r="498" spans="1:35" x14ac:dyDescent="0.4">
      <c r="A498" s="3">
        <v>6855</v>
      </c>
      <c r="B498" s="3" t="s">
        <v>980</v>
      </c>
      <c r="C498" s="3" t="s">
        <v>570</v>
      </c>
      <c r="D498" s="9" t="s">
        <v>981</v>
      </c>
      <c r="E498" s="10">
        <f t="shared" si="105"/>
        <v>689163.8043940874</v>
      </c>
      <c r="F498" s="11">
        <f t="shared" si="106"/>
        <v>3.8602423614077864E-3</v>
      </c>
      <c r="G498" s="10">
        <f t="shared" si="113"/>
        <v>201243.96167713898</v>
      </c>
      <c r="H498" s="11">
        <f t="shared" si="107"/>
        <v>1.1272363128917134E-3</v>
      </c>
      <c r="I498" s="11">
        <v>3.8710438564526573E-3</v>
      </c>
      <c r="J498" s="12">
        <f t="shared" si="114"/>
        <v>-1.0801495044870935E-5</v>
      </c>
      <c r="K498" s="39">
        <f t="shared" si="115"/>
        <v>8.7999999999999995E-2</v>
      </c>
      <c r="L498" s="39">
        <f t="shared" si="116"/>
        <v>3.7000000000000002E-3</v>
      </c>
      <c r="M498" s="39">
        <f t="shared" si="117"/>
        <v>9.169999999999999E-2</v>
      </c>
      <c r="N498" s="10">
        <f t="shared" si="118"/>
        <v>29718.656293033189</v>
      </c>
      <c r="O498" s="13">
        <f t="shared" si="108"/>
        <v>1.6646436625810269E-4</v>
      </c>
      <c r="P498" s="41">
        <f t="shared" si="119"/>
        <v>171525.3053841058</v>
      </c>
      <c r="Q498" s="42">
        <f t="shared" si="109"/>
        <v>9.6077194663361071E-4</v>
      </c>
      <c r="R498" s="10">
        <v>7784890.6600000001</v>
      </c>
      <c r="S498" s="10">
        <v>1090569.7</v>
      </c>
      <c r="T498" s="10">
        <v>0</v>
      </c>
      <c r="U498" s="10"/>
      <c r="V498" s="10">
        <v>685991.01</v>
      </c>
      <c r="W498" s="10">
        <v>32877.69</v>
      </c>
      <c r="X498" s="10">
        <f t="shared" si="110"/>
        <v>689163.8043940874</v>
      </c>
      <c r="Y498" s="10">
        <f t="shared" si="111"/>
        <v>29718.656293033189</v>
      </c>
      <c r="Z498" s="10">
        <f t="shared" si="112"/>
        <v>171525.3053841058</v>
      </c>
      <c r="AA498" s="10"/>
      <c r="AB498" s="10"/>
      <c r="AC498" s="10"/>
      <c r="AD498" s="10"/>
      <c r="AE498" s="10"/>
      <c r="AF498" s="10"/>
      <c r="AG498" s="10"/>
      <c r="AH498" s="10"/>
      <c r="AI498" s="10"/>
    </row>
    <row r="499" spans="1:35" x14ac:dyDescent="0.4">
      <c r="A499" s="3">
        <v>6856</v>
      </c>
      <c r="B499" s="3" t="s">
        <v>982</v>
      </c>
      <c r="C499" s="3" t="s">
        <v>570</v>
      </c>
      <c r="D499" s="9" t="s">
        <v>983</v>
      </c>
      <c r="E499" s="10">
        <f t="shared" si="105"/>
        <v>38008.665511561878</v>
      </c>
      <c r="F499" s="11">
        <f t="shared" si="106"/>
        <v>2.1289954546772639E-4</v>
      </c>
      <c r="G499" s="10">
        <f t="shared" si="113"/>
        <v>10897.978892295156</v>
      </c>
      <c r="H499" s="11">
        <f t="shared" si="107"/>
        <v>6.1043310030991214E-5</v>
      </c>
      <c r="I499" s="11">
        <v>2.0673580692186273E-4</v>
      </c>
      <c r="J499" s="12">
        <f t="shared" si="114"/>
        <v>6.1637385458636546E-6</v>
      </c>
      <c r="K499" s="39">
        <f t="shared" si="115"/>
        <v>8.7999999999999995E-2</v>
      </c>
      <c r="L499" s="39">
        <f t="shared" si="116"/>
        <v>3.7000000000000002E-3</v>
      </c>
      <c r="M499" s="39">
        <f t="shared" si="117"/>
        <v>9.169999999999999E-2</v>
      </c>
      <c r="N499" s="10">
        <f t="shared" si="118"/>
        <v>1438.0392994941708</v>
      </c>
      <c r="O499" s="13">
        <f t="shared" si="108"/>
        <v>8.05495034109804E-6</v>
      </c>
      <c r="P499" s="41">
        <f t="shared" si="119"/>
        <v>9459.9395928009853</v>
      </c>
      <c r="Q499" s="42">
        <f t="shared" si="109"/>
        <v>5.2988359689893181E-5</v>
      </c>
      <c r="R499" s="10">
        <v>429659.93</v>
      </c>
      <c r="S499" s="10">
        <v>0</v>
      </c>
      <c r="T499" s="10">
        <v>0</v>
      </c>
      <c r="U499" s="10"/>
      <c r="V499" s="10">
        <v>37833.68</v>
      </c>
      <c r="W499" s="10">
        <v>1590.9</v>
      </c>
      <c r="X499" s="10">
        <f t="shared" si="110"/>
        <v>38008.665511561878</v>
      </c>
      <c r="Y499" s="10">
        <f t="shared" si="111"/>
        <v>1438.0392994941708</v>
      </c>
      <c r="Z499" s="10">
        <f t="shared" si="112"/>
        <v>9459.9395928009853</v>
      </c>
      <c r="AA499" s="10"/>
      <c r="AB499" s="10"/>
      <c r="AC499" s="10"/>
      <c r="AD499" s="10"/>
      <c r="AE499" s="10"/>
      <c r="AF499" s="10"/>
      <c r="AG499" s="10"/>
      <c r="AH499" s="10"/>
      <c r="AI499" s="10"/>
    </row>
    <row r="500" spans="1:35" x14ac:dyDescent="0.4">
      <c r="A500" s="3">
        <v>6857</v>
      </c>
      <c r="B500" s="3" t="s">
        <v>984</v>
      </c>
      <c r="C500" s="3" t="s">
        <v>570</v>
      </c>
      <c r="D500" s="9" t="s">
        <v>985</v>
      </c>
      <c r="E500" s="10">
        <f t="shared" si="105"/>
        <v>30019.143092372975</v>
      </c>
      <c r="F500" s="11">
        <f t="shared" si="106"/>
        <v>1.6814749567444677E-4</v>
      </c>
      <c r="G500" s="10">
        <f t="shared" si="113"/>
        <v>8621.3694563842764</v>
      </c>
      <c r="H500" s="11">
        <f t="shared" si="107"/>
        <v>4.8291241322724535E-5</v>
      </c>
      <c r="I500" s="11">
        <v>1.7538910313584722E-4</v>
      </c>
      <c r="J500" s="12">
        <f t="shared" si="114"/>
        <v>-7.2416074614004434E-6</v>
      </c>
      <c r="K500" s="39">
        <f t="shared" si="115"/>
        <v>8.7999999999999995E-2</v>
      </c>
      <c r="L500" s="39">
        <f t="shared" si="116"/>
        <v>3.7000000000000002E-3</v>
      </c>
      <c r="M500" s="39">
        <f t="shared" si="117"/>
        <v>9.169999999999999E-2</v>
      </c>
      <c r="N500" s="10">
        <f t="shared" si="118"/>
        <v>1149.934286025205</v>
      </c>
      <c r="O500" s="13">
        <f t="shared" si="108"/>
        <v>6.4411755455620648E-6</v>
      </c>
      <c r="P500" s="41">
        <f t="shared" si="119"/>
        <v>7471.4351703590719</v>
      </c>
      <c r="Q500" s="42">
        <f t="shared" si="109"/>
        <v>4.1850065777162472E-5</v>
      </c>
      <c r="R500" s="10">
        <v>289340.53000000003</v>
      </c>
      <c r="S500" s="10">
        <v>4255.46</v>
      </c>
      <c r="T500" s="10">
        <v>0</v>
      </c>
      <c r="U500" s="10"/>
      <c r="V500" s="10">
        <v>29880.94</v>
      </c>
      <c r="W500" s="10">
        <v>1272.1699999999998</v>
      </c>
      <c r="X500" s="10">
        <f t="shared" si="110"/>
        <v>30019.143092372975</v>
      </c>
      <c r="Y500" s="10">
        <f t="shared" si="111"/>
        <v>1149.934286025205</v>
      </c>
      <c r="Z500" s="10">
        <f t="shared" si="112"/>
        <v>7471.4351703590719</v>
      </c>
      <c r="AA500" s="10"/>
      <c r="AB500" s="10"/>
      <c r="AC500" s="10"/>
      <c r="AD500" s="10"/>
      <c r="AE500" s="10"/>
      <c r="AF500" s="10"/>
      <c r="AG500" s="10"/>
      <c r="AH500" s="10"/>
      <c r="AI500" s="10"/>
    </row>
    <row r="501" spans="1:35" x14ac:dyDescent="0.4">
      <c r="A501" s="3">
        <v>6368</v>
      </c>
      <c r="B501" s="3" t="s">
        <v>986</v>
      </c>
      <c r="C501" s="3" t="s">
        <v>570</v>
      </c>
      <c r="D501" s="9" t="s">
        <v>987</v>
      </c>
      <c r="E501" s="10">
        <f t="shared" si="105"/>
        <v>1591.3261985171416</v>
      </c>
      <c r="F501" s="11">
        <f t="shared" si="106"/>
        <v>8.9135627309021636E-6</v>
      </c>
      <c r="G501" s="10">
        <f t="shared" si="113"/>
        <v>456.26439925241868</v>
      </c>
      <c r="H501" s="11">
        <f t="shared" si="107"/>
        <v>2.5556930743700162E-6</v>
      </c>
      <c r="I501" s="11">
        <v>9.3902136379879171E-6</v>
      </c>
      <c r="J501" s="12">
        <f t="shared" si="114"/>
        <v>-4.7665090708575354E-7</v>
      </c>
      <c r="K501" s="39">
        <f t="shared" si="115"/>
        <v>8.7999999999999995E-2</v>
      </c>
      <c r="L501" s="39">
        <f t="shared" si="116"/>
        <v>3.7000000000000002E-3</v>
      </c>
      <c r="M501" s="39">
        <f t="shared" si="117"/>
        <v>9.169999999999999E-2</v>
      </c>
      <c r="N501" s="10">
        <f t="shared" si="118"/>
        <v>60.200777764983194</v>
      </c>
      <c r="O501" s="13">
        <f t="shared" si="108"/>
        <v>3.3720516230883738E-7</v>
      </c>
      <c r="P501" s="41">
        <f t="shared" si="119"/>
        <v>396.06362148743551</v>
      </c>
      <c r="Q501" s="42">
        <f t="shared" si="109"/>
        <v>2.2184879120611789E-6</v>
      </c>
      <c r="R501" s="10">
        <v>18000</v>
      </c>
      <c r="S501" s="10">
        <v>0</v>
      </c>
      <c r="T501" s="10">
        <v>0</v>
      </c>
      <c r="U501" s="10"/>
      <c r="V501" s="10">
        <v>1584</v>
      </c>
      <c r="W501" s="10">
        <v>66.599999999999994</v>
      </c>
      <c r="X501" s="10">
        <f t="shared" si="110"/>
        <v>1591.3261985171416</v>
      </c>
      <c r="Y501" s="10">
        <f t="shared" si="111"/>
        <v>60.200777764983194</v>
      </c>
      <c r="Z501" s="10">
        <f t="shared" si="112"/>
        <v>396.06362148743551</v>
      </c>
      <c r="AA501" s="10"/>
      <c r="AB501" s="10"/>
      <c r="AC501" s="10"/>
      <c r="AD501" s="10"/>
      <c r="AE501" s="10"/>
      <c r="AF501" s="10"/>
      <c r="AG501" s="10"/>
      <c r="AH501" s="10"/>
      <c r="AI501" s="10"/>
    </row>
    <row r="502" spans="1:35" x14ac:dyDescent="0.4">
      <c r="A502" s="3">
        <v>6858</v>
      </c>
      <c r="B502" s="3" t="s">
        <v>988</v>
      </c>
      <c r="C502" s="3" t="s">
        <v>570</v>
      </c>
      <c r="D502" s="9" t="s">
        <v>989</v>
      </c>
      <c r="E502" s="10">
        <f t="shared" si="105"/>
        <v>19012.289386773518</v>
      </c>
      <c r="F502" s="11">
        <f t="shared" si="106"/>
        <v>1.0649434054751768E-4</v>
      </c>
      <c r="G502" s="10">
        <f t="shared" si="113"/>
        <v>5454.9560319718839</v>
      </c>
      <c r="H502" s="11">
        <f t="shared" si="107"/>
        <v>3.0555075904992572E-5</v>
      </c>
      <c r="I502" s="11">
        <v>9.3088617679837143E-5</v>
      </c>
      <c r="J502" s="12">
        <f t="shared" si="114"/>
        <v>1.3405722867680534E-5</v>
      </c>
      <c r="K502" s="39">
        <f t="shared" si="115"/>
        <v>8.7999999999999995E-2</v>
      </c>
      <c r="L502" s="39">
        <f t="shared" si="116"/>
        <v>3.7000000000000002E-3</v>
      </c>
      <c r="M502" s="39">
        <f t="shared" si="117"/>
        <v>9.169999999999999E-2</v>
      </c>
      <c r="N502" s="10">
        <f t="shared" si="118"/>
        <v>723.00591746395583</v>
      </c>
      <c r="O502" s="13">
        <f t="shared" si="108"/>
        <v>4.0498036204856859E-6</v>
      </c>
      <c r="P502" s="41">
        <f t="shared" si="119"/>
        <v>4731.9501145079284</v>
      </c>
      <c r="Q502" s="42">
        <f t="shared" si="109"/>
        <v>2.6505272284506887E-5</v>
      </c>
      <c r="R502" s="10">
        <v>215054.14</v>
      </c>
      <c r="S502" s="10">
        <v>1124.8</v>
      </c>
      <c r="T502" s="10">
        <v>0</v>
      </c>
      <c r="U502" s="10"/>
      <c r="V502" s="10">
        <v>18924.759999999998</v>
      </c>
      <c r="W502" s="10">
        <v>799.86</v>
      </c>
      <c r="X502" s="10">
        <f t="shared" si="110"/>
        <v>19012.289386773518</v>
      </c>
      <c r="Y502" s="10">
        <f t="shared" si="111"/>
        <v>723.00591746395583</v>
      </c>
      <c r="Z502" s="10">
        <f t="shared" si="112"/>
        <v>4731.9501145079284</v>
      </c>
      <c r="AA502" s="10"/>
      <c r="AB502" s="10"/>
      <c r="AC502" s="10"/>
      <c r="AD502" s="10"/>
      <c r="AE502" s="10"/>
      <c r="AF502" s="10"/>
      <c r="AG502" s="10"/>
      <c r="AH502" s="10"/>
      <c r="AI502" s="10"/>
    </row>
    <row r="503" spans="1:35" x14ac:dyDescent="0.4">
      <c r="A503" s="3">
        <v>6866</v>
      </c>
      <c r="B503" s="3" t="s">
        <v>990</v>
      </c>
      <c r="C503" s="3" t="s">
        <v>570</v>
      </c>
      <c r="D503" s="9" t="s">
        <v>991</v>
      </c>
      <c r="E503" s="10">
        <f t="shared" si="105"/>
        <v>37307.286480315197</v>
      </c>
      <c r="F503" s="11">
        <f t="shared" si="106"/>
        <v>2.0897088143958286E-4</v>
      </c>
      <c r="G503" s="10">
        <f t="shared" si="113"/>
        <v>10881.14662011315</v>
      </c>
      <c r="H503" s="11">
        <f t="shared" si="107"/>
        <v>6.0949026713002899E-5</v>
      </c>
      <c r="I503" s="11">
        <v>2.4519718655948043E-4</v>
      </c>
      <c r="J503" s="12">
        <f t="shared" si="114"/>
        <v>-3.6226305119897571E-5</v>
      </c>
      <c r="K503" s="39">
        <f t="shared" si="115"/>
        <v>8.7999999999999995E-2</v>
      </c>
      <c r="L503" s="39">
        <f t="shared" si="116"/>
        <v>3.7000000000000002E-3</v>
      </c>
      <c r="M503" s="39">
        <f t="shared" si="117"/>
        <v>9.169999999999999E-2</v>
      </c>
      <c r="N503" s="10">
        <f t="shared" si="118"/>
        <v>1595.7725685630828</v>
      </c>
      <c r="O503" s="13">
        <f t="shared" si="108"/>
        <v>8.9384683714717929E-6</v>
      </c>
      <c r="P503" s="41">
        <f t="shared" si="119"/>
        <v>9285.3740515500667</v>
      </c>
      <c r="Q503" s="42">
        <f t="shared" si="109"/>
        <v>5.2010558341531109E-5</v>
      </c>
      <c r="R503" s="10">
        <v>386713.07</v>
      </c>
      <c r="S503" s="10">
        <v>55160.63</v>
      </c>
      <c r="T503" s="10">
        <v>0</v>
      </c>
      <c r="U503" s="10"/>
      <c r="V503" s="10">
        <v>37135.53</v>
      </c>
      <c r="W503" s="10">
        <v>1765.3999999999999</v>
      </c>
      <c r="X503" s="10">
        <f t="shared" si="110"/>
        <v>37307.286480315197</v>
      </c>
      <c r="Y503" s="10">
        <f t="shared" si="111"/>
        <v>1595.7725685630828</v>
      </c>
      <c r="Z503" s="10">
        <f t="shared" si="112"/>
        <v>9285.3740515500667</v>
      </c>
      <c r="AA503" s="10"/>
      <c r="AB503" s="10"/>
      <c r="AC503" s="10"/>
      <c r="AD503" s="10"/>
      <c r="AE503" s="10"/>
      <c r="AF503" s="10"/>
      <c r="AG503" s="10"/>
      <c r="AH503" s="10"/>
      <c r="AI503" s="10"/>
    </row>
    <row r="504" spans="1:35" x14ac:dyDescent="0.4">
      <c r="A504" s="3">
        <v>6860</v>
      </c>
      <c r="B504" s="3" t="s">
        <v>992</v>
      </c>
      <c r="C504" s="3" t="s">
        <v>570</v>
      </c>
      <c r="D504" s="9" t="s">
        <v>993</v>
      </c>
      <c r="E504" s="10">
        <f t="shared" si="105"/>
        <v>45826.206155546133</v>
      </c>
      <c r="F504" s="11">
        <f t="shared" si="106"/>
        <v>2.5668826647066311E-4</v>
      </c>
      <c r="G504" s="10">
        <f t="shared" si="113"/>
        <v>13224.941492232685</v>
      </c>
      <c r="H504" s="11">
        <f t="shared" si="107"/>
        <v>7.4077424046291234E-5</v>
      </c>
      <c r="I504" s="11">
        <v>2.5759076948537324E-4</v>
      </c>
      <c r="J504" s="12">
        <f t="shared" si="114"/>
        <v>-9.0250301471012486E-7</v>
      </c>
      <c r="K504" s="39">
        <f t="shared" si="115"/>
        <v>8.7999999999999995E-2</v>
      </c>
      <c r="L504" s="39">
        <f t="shared" si="116"/>
        <v>3.7000000000000002E-3</v>
      </c>
      <c r="M504" s="39">
        <f t="shared" si="117"/>
        <v>9.169999999999999E-2</v>
      </c>
      <c r="N504" s="10">
        <f t="shared" si="118"/>
        <v>1819.3018528499103</v>
      </c>
      <c r="O504" s="13">
        <f t="shared" si="108"/>
        <v>1.0190532404314924E-5</v>
      </c>
      <c r="P504" s="41">
        <f t="shared" si="119"/>
        <v>11405.639639382774</v>
      </c>
      <c r="Q504" s="42">
        <f t="shared" si="109"/>
        <v>6.3886891641976308E-5</v>
      </c>
      <c r="R504" s="10">
        <v>517713.28</v>
      </c>
      <c r="S504" s="10">
        <v>25591.83</v>
      </c>
      <c r="T504" s="10">
        <v>0</v>
      </c>
      <c r="U504" s="10"/>
      <c r="V504" s="10">
        <v>45615.23</v>
      </c>
      <c r="W504" s="10">
        <v>2012.69</v>
      </c>
      <c r="X504" s="10">
        <f t="shared" si="110"/>
        <v>45826.206155546133</v>
      </c>
      <c r="Y504" s="10">
        <f t="shared" si="111"/>
        <v>1819.3018528499103</v>
      </c>
      <c r="Z504" s="10">
        <f t="shared" si="112"/>
        <v>11405.639639382774</v>
      </c>
      <c r="AA504" s="10"/>
      <c r="AB504" s="10"/>
      <c r="AC504" s="10"/>
      <c r="AD504" s="10"/>
      <c r="AE504" s="10"/>
      <c r="AF504" s="10"/>
      <c r="AG504" s="10"/>
      <c r="AH504" s="10"/>
      <c r="AI504" s="10"/>
    </row>
    <row r="505" spans="1:35" x14ac:dyDescent="0.4">
      <c r="A505" s="3">
        <v>6863</v>
      </c>
      <c r="B505" s="3" t="s">
        <v>994</v>
      </c>
      <c r="C505" s="3" t="s">
        <v>570</v>
      </c>
      <c r="D505" s="9" t="s">
        <v>995</v>
      </c>
      <c r="E505" s="10">
        <f t="shared" si="105"/>
        <v>24963.397287921234</v>
      </c>
      <c r="F505" s="11">
        <f t="shared" si="106"/>
        <v>1.3982853289895233E-4</v>
      </c>
      <c r="G505" s="10">
        <f t="shared" si="113"/>
        <v>7289.9411345451026</v>
      </c>
      <c r="H505" s="11">
        <f t="shared" si="107"/>
        <v>4.083345555920722E-5</v>
      </c>
      <c r="I505" s="11">
        <v>1.7715093747244597E-4</v>
      </c>
      <c r="J505" s="12">
        <f t="shared" si="114"/>
        <v>-3.7322404573493636E-5</v>
      </c>
      <c r="K505" s="39">
        <f t="shared" si="115"/>
        <v>8.7999999999999995E-2</v>
      </c>
      <c r="L505" s="39">
        <f t="shared" si="116"/>
        <v>3.7000000000000002E-3</v>
      </c>
      <c r="M505" s="39">
        <f t="shared" si="117"/>
        <v>9.169999999999999E-2</v>
      </c>
      <c r="N505" s="10">
        <f t="shared" si="118"/>
        <v>1076.825593748451</v>
      </c>
      <c r="O505" s="13">
        <f t="shared" si="108"/>
        <v>6.0316687358392622E-6</v>
      </c>
      <c r="P505" s="41">
        <f t="shared" si="119"/>
        <v>6213.1155407966517</v>
      </c>
      <c r="Q505" s="42">
        <f t="shared" si="109"/>
        <v>3.4801786823367956E-5</v>
      </c>
      <c r="R505" s="10">
        <v>280008.77</v>
      </c>
      <c r="S505" s="10">
        <v>39591.269999999997</v>
      </c>
      <c r="T505" s="10">
        <v>0</v>
      </c>
      <c r="U505" s="10"/>
      <c r="V505" s="10">
        <v>24848.47</v>
      </c>
      <c r="W505" s="10">
        <v>1191.29</v>
      </c>
      <c r="X505" s="10">
        <f t="shared" si="110"/>
        <v>24963.397287921234</v>
      </c>
      <c r="Y505" s="10">
        <f t="shared" si="111"/>
        <v>1076.825593748451</v>
      </c>
      <c r="Z505" s="10">
        <f t="shared" si="112"/>
        <v>6213.1155407966517</v>
      </c>
      <c r="AA505" s="10"/>
      <c r="AB505" s="10"/>
      <c r="AC505" s="10"/>
      <c r="AD505" s="10"/>
      <c r="AE505" s="10"/>
      <c r="AF505" s="10"/>
      <c r="AG505" s="10"/>
      <c r="AH505" s="10"/>
      <c r="AI505" s="10"/>
    </row>
    <row r="506" spans="1:35" x14ac:dyDescent="0.4">
      <c r="A506" s="3">
        <v>6864</v>
      </c>
      <c r="B506" s="3" t="s">
        <v>996</v>
      </c>
      <c r="C506" s="3" t="s">
        <v>570</v>
      </c>
      <c r="D506" s="9" t="s">
        <v>997</v>
      </c>
      <c r="E506" s="10">
        <f t="shared" si="105"/>
        <v>30151.130741338369</v>
      </c>
      <c r="F506" s="11">
        <f t="shared" si="106"/>
        <v>1.6888680367418537E-4</v>
      </c>
      <c r="G506" s="10">
        <f t="shared" si="113"/>
        <v>8644.9094027773626</v>
      </c>
      <c r="H506" s="11">
        <f t="shared" si="107"/>
        <v>4.8423096619930332E-5</v>
      </c>
      <c r="I506" s="11">
        <v>1.8611079630021779E-4</v>
      </c>
      <c r="J506" s="12">
        <f t="shared" si="114"/>
        <v>-1.7223992626032417E-5</v>
      </c>
      <c r="K506" s="39">
        <f t="shared" si="115"/>
        <v>8.7999999999999995E-2</v>
      </c>
      <c r="L506" s="39">
        <f t="shared" si="116"/>
        <v>3.7000000000000002E-3</v>
      </c>
      <c r="M506" s="39">
        <f t="shared" si="117"/>
        <v>9.169999999999999E-2</v>
      </c>
      <c r="N506" s="10">
        <f t="shared" si="118"/>
        <v>1140.6239555300203</v>
      </c>
      <c r="O506" s="13">
        <f t="shared" si="108"/>
        <v>6.389025197637427E-6</v>
      </c>
      <c r="P506" s="41">
        <f t="shared" si="119"/>
        <v>7504.2854472473418</v>
      </c>
      <c r="Q506" s="42">
        <f t="shared" si="109"/>
        <v>4.2034071422292903E-5</v>
      </c>
      <c r="R506" s="10">
        <v>339565.52</v>
      </c>
      <c r="S506" s="10">
        <v>0</v>
      </c>
      <c r="T506" s="10">
        <v>0</v>
      </c>
      <c r="U506" s="10"/>
      <c r="V506" s="10">
        <v>30012.32</v>
      </c>
      <c r="W506" s="10">
        <v>1261.8700000000001</v>
      </c>
      <c r="X506" s="10">
        <f t="shared" si="110"/>
        <v>30151.130741338369</v>
      </c>
      <c r="Y506" s="10">
        <f t="shared" si="111"/>
        <v>1140.6239555300203</v>
      </c>
      <c r="Z506" s="10">
        <f t="shared" si="112"/>
        <v>7504.2854472473418</v>
      </c>
      <c r="AA506" s="10"/>
      <c r="AB506" s="10"/>
      <c r="AC506" s="10"/>
      <c r="AD506" s="10"/>
      <c r="AE506" s="10"/>
      <c r="AF506" s="10"/>
      <c r="AG506" s="10"/>
      <c r="AH506" s="10"/>
      <c r="AI506" s="10"/>
    </row>
    <row r="507" spans="1:35" x14ac:dyDescent="0.4">
      <c r="A507" s="3">
        <v>6862</v>
      </c>
      <c r="B507" s="3" t="s">
        <v>998</v>
      </c>
      <c r="C507" s="3" t="s">
        <v>570</v>
      </c>
      <c r="D507" s="9" t="s">
        <v>999</v>
      </c>
      <c r="E507" s="10">
        <f t="shared" si="105"/>
        <v>22206.675805271618</v>
      </c>
      <c r="F507" s="11">
        <f t="shared" si="106"/>
        <v>1.2438719227996403E-4</v>
      </c>
      <c r="G507" s="10">
        <f t="shared" si="113"/>
        <v>6465.4339447464945</v>
      </c>
      <c r="H507" s="11">
        <f t="shared" si="107"/>
        <v>3.6215108569634556E-5</v>
      </c>
      <c r="I507" s="11">
        <v>1.1551227995081214E-4</v>
      </c>
      <c r="J507" s="12">
        <f t="shared" si="114"/>
        <v>8.8749123291518921E-6</v>
      </c>
      <c r="K507" s="39">
        <f t="shared" si="115"/>
        <v>8.7999999999999995E-2</v>
      </c>
      <c r="L507" s="39">
        <f t="shared" si="116"/>
        <v>3.7000000000000002E-3</v>
      </c>
      <c r="M507" s="39">
        <f t="shared" si="117"/>
        <v>9.169999999999999E-2</v>
      </c>
      <c r="N507" s="10">
        <f t="shared" si="118"/>
        <v>938.43611813555412</v>
      </c>
      <c r="O507" s="13">
        <f t="shared" si="108"/>
        <v>5.256501913774953E-6</v>
      </c>
      <c r="P507" s="41">
        <f t="shared" si="119"/>
        <v>5526.9978266109401</v>
      </c>
      <c r="Q507" s="42">
        <f t="shared" si="109"/>
        <v>3.0958606655859598E-5</v>
      </c>
      <c r="R507" s="10">
        <v>251187.69</v>
      </c>
      <c r="S507" s="10">
        <v>29417.69</v>
      </c>
      <c r="T507" s="10">
        <v>0</v>
      </c>
      <c r="U507" s="10"/>
      <c r="V507" s="10">
        <v>22104.44</v>
      </c>
      <c r="W507" s="10">
        <v>1038.19</v>
      </c>
      <c r="X507" s="10">
        <f t="shared" si="110"/>
        <v>22206.675805271618</v>
      </c>
      <c r="Y507" s="10">
        <f t="shared" si="111"/>
        <v>938.43611813555412</v>
      </c>
      <c r="Z507" s="10">
        <f t="shared" si="112"/>
        <v>5526.9978266109401</v>
      </c>
      <c r="AA507" s="10"/>
      <c r="AB507" s="10"/>
      <c r="AC507" s="10"/>
      <c r="AD507" s="10"/>
      <c r="AE507" s="10"/>
      <c r="AF507" s="10"/>
      <c r="AG507" s="10"/>
      <c r="AH507" s="10"/>
      <c r="AI507" s="10"/>
    </row>
    <row r="508" spans="1:35" x14ac:dyDescent="0.4">
      <c r="A508" s="3">
        <v>6965</v>
      </c>
      <c r="B508" s="3" t="s">
        <v>1000</v>
      </c>
      <c r="C508" s="3" t="s">
        <v>570</v>
      </c>
      <c r="D508" s="9" t="s">
        <v>1001</v>
      </c>
      <c r="E508" s="10">
        <f t="shared" si="105"/>
        <v>583.48627278961851</v>
      </c>
      <c r="F508" s="11">
        <f t="shared" si="106"/>
        <v>3.2683063346641264E-6</v>
      </c>
      <c r="G508" s="10">
        <f t="shared" si="113"/>
        <v>167.35118132747692</v>
      </c>
      <c r="H508" s="11">
        <f t="shared" si="107"/>
        <v>9.3739124903685169E-7</v>
      </c>
      <c r="I508" s="11">
        <v>3.443078333928904E-6</v>
      </c>
      <c r="J508" s="12">
        <f t="shared" si="114"/>
        <v>-1.747719992647776E-7</v>
      </c>
      <c r="K508" s="39">
        <f t="shared" si="115"/>
        <v>8.7999999999999995E-2</v>
      </c>
      <c r="L508" s="39">
        <f t="shared" si="116"/>
        <v>3.7000000000000002E-3</v>
      </c>
      <c r="M508" s="39">
        <f t="shared" si="117"/>
        <v>9.169999999999999E-2</v>
      </c>
      <c r="N508" s="10">
        <f t="shared" si="118"/>
        <v>22.127853448750578</v>
      </c>
      <c r="O508" s="13">
        <f t="shared" si="108"/>
        <v>1.2394568128108616E-7</v>
      </c>
      <c r="P508" s="41">
        <f t="shared" si="119"/>
        <v>145.22332787872634</v>
      </c>
      <c r="Q508" s="42">
        <f t="shared" si="109"/>
        <v>8.134455677557655E-7</v>
      </c>
      <c r="R508" s="10">
        <v>6600</v>
      </c>
      <c r="S508" s="10">
        <v>0</v>
      </c>
      <c r="T508" s="10">
        <v>0</v>
      </c>
      <c r="U508" s="10"/>
      <c r="V508" s="10">
        <v>580.79999999999995</v>
      </c>
      <c r="W508" s="10">
        <v>24.48</v>
      </c>
      <c r="X508" s="10">
        <f t="shared" si="110"/>
        <v>583.48627278961851</v>
      </c>
      <c r="Y508" s="10">
        <f t="shared" si="111"/>
        <v>22.127853448750578</v>
      </c>
      <c r="Z508" s="10">
        <f t="shared" si="112"/>
        <v>145.22332787872634</v>
      </c>
      <c r="AA508" s="10"/>
      <c r="AB508" s="10"/>
      <c r="AC508" s="10"/>
      <c r="AD508" s="10"/>
      <c r="AE508" s="10"/>
      <c r="AF508" s="10"/>
      <c r="AG508" s="10"/>
      <c r="AH508" s="10"/>
      <c r="AI508" s="10"/>
    </row>
    <row r="509" spans="1:35" x14ac:dyDescent="0.4">
      <c r="A509" s="3">
        <v>6970</v>
      </c>
      <c r="B509" s="3" t="s">
        <v>1002</v>
      </c>
      <c r="C509" s="3" t="s">
        <v>570</v>
      </c>
      <c r="D509" s="9" t="s">
        <v>1003</v>
      </c>
      <c r="E509" s="10">
        <f t="shared" si="105"/>
        <v>10117.438989645416</v>
      </c>
      <c r="F509" s="11">
        <f t="shared" si="106"/>
        <v>5.6671238866245807E-5</v>
      </c>
      <c r="G509" s="10">
        <f t="shared" si="113"/>
        <v>2900.9096675915339</v>
      </c>
      <c r="H509" s="11">
        <f t="shared" si="107"/>
        <v>1.6248987996837247E-5</v>
      </c>
      <c r="I509" s="11">
        <v>5.3198618374754147E-5</v>
      </c>
      <c r="J509" s="12">
        <f t="shared" si="114"/>
        <v>3.4726204914916598E-6</v>
      </c>
      <c r="K509" s="39">
        <f t="shared" si="115"/>
        <v>8.7999999999999995E-2</v>
      </c>
      <c r="L509" s="39">
        <f t="shared" si="116"/>
        <v>3.7000000000000002E-3</v>
      </c>
      <c r="M509" s="39">
        <f t="shared" si="117"/>
        <v>9.169999999999999E-2</v>
      </c>
      <c r="N509" s="10">
        <f t="shared" si="118"/>
        <v>382.79017068941567</v>
      </c>
      <c r="O509" s="13">
        <f t="shared" si="108"/>
        <v>2.1441387707889855E-6</v>
      </c>
      <c r="P509" s="41">
        <f t="shared" si="119"/>
        <v>2518.119496902118</v>
      </c>
      <c r="Q509" s="42">
        <f t="shared" si="109"/>
        <v>1.4104849226048262E-5</v>
      </c>
      <c r="R509" s="10">
        <v>114442.12000000001</v>
      </c>
      <c r="S509" s="10">
        <v>0</v>
      </c>
      <c r="T509" s="10">
        <v>0</v>
      </c>
      <c r="U509" s="10"/>
      <c r="V509" s="10">
        <v>10070.86</v>
      </c>
      <c r="W509" s="10">
        <v>423.48</v>
      </c>
      <c r="X509" s="10">
        <f t="shared" si="110"/>
        <v>10117.438989645416</v>
      </c>
      <c r="Y509" s="10">
        <f t="shared" si="111"/>
        <v>382.79017068941567</v>
      </c>
      <c r="Z509" s="10">
        <f t="shared" si="112"/>
        <v>2518.119496902118</v>
      </c>
      <c r="AA509" s="10"/>
      <c r="AB509" s="10"/>
      <c r="AC509" s="10"/>
      <c r="AD509" s="10"/>
      <c r="AE509" s="10"/>
      <c r="AF509" s="10"/>
      <c r="AG509" s="10"/>
      <c r="AH509" s="10"/>
      <c r="AI509" s="10"/>
    </row>
    <row r="510" spans="1:35" x14ac:dyDescent="0.4">
      <c r="A510" s="3">
        <v>6971</v>
      </c>
      <c r="B510" s="3" t="s">
        <v>1004</v>
      </c>
      <c r="C510" s="3" t="s">
        <v>570</v>
      </c>
      <c r="D510" s="9" t="s">
        <v>1005</v>
      </c>
      <c r="E510" s="10">
        <f t="shared" si="105"/>
        <v>24968.802171095489</v>
      </c>
      <c r="F510" s="11">
        <f t="shared" si="106"/>
        <v>1.3985880749964186E-4</v>
      </c>
      <c r="G510" s="10">
        <f t="shared" si="113"/>
        <v>7161.9721874641882</v>
      </c>
      <c r="H510" s="11">
        <f t="shared" si="107"/>
        <v>4.0116657684279914E-5</v>
      </c>
      <c r="I510" s="11">
        <v>1.4170479980664321E-4</v>
      </c>
      <c r="J510" s="12">
        <f t="shared" si="114"/>
        <v>-1.8459923070013459E-6</v>
      </c>
      <c r="K510" s="39">
        <f t="shared" si="115"/>
        <v>8.7999999999999995E-2</v>
      </c>
      <c r="L510" s="39">
        <f t="shared" si="116"/>
        <v>3.7000000000000002E-3</v>
      </c>
      <c r="M510" s="39">
        <f t="shared" si="117"/>
        <v>9.169999999999999E-2</v>
      </c>
      <c r="N510" s="10">
        <f t="shared" si="118"/>
        <v>947.51143057940442</v>
      </c>
      <c r="O510" s="13">
        <f t="shared" si="108"/>
        <v>5.3073358451500387E-6</v>
      </c>
      <c r="P510" s="41">
        <f t="shared" si="119"/>
        <v>6214.4607568847841</v>
      </c>
      <c r="Q510" s="42">
        <f t="shared" si="109"/>
        <v>3.4809321839129875E-5</v>
      </c>
      <c r="R510" s="10">
        <v>282430.53999999998</v>
      </c>
      <c r="S510" s="10">
        <v>900</v>
      </c>
      <c r="T510" s="10">
        <v>0</v>
      </c>
      <c r="U510" s="10"/>
      <c r="V510" s="10">
        <v>24853.85</v>
      </c>
      <c r="W510" s="10">
        <v>1048.23</v>
      </c>
      <c r="X510" s="10">
        <f t="shared" si="110"/>
        <v>24968.802171095489</v>
      </c>
      <c r="Y510" s="10">
        <f t="shared" si="111"/>
        <v>947.51143057940442</v>
      </c>
      <c r="Z510" s="10">
        <f t="shared" si="112"/>
        <v>6214.4607568847841</v>
      </c>
      <c r="AA510" s="10"/>
      <c r="AB510" s="10"/>
      <c r="AC510" s="10"/>
      <c r="AD510" s="10"/>
      <c r="AE510" s="10"/>
      <c r="AF510" s="10"/>
      <c r="AG510" s="10"/>
      <c r="AH510" s="10"/>
      <c r="AI510" s="10"/>
    </row>
    <row r="511" spans="1:35" x14ac:dyDescent="0.4">
      <c r="A511" s="3">
        <v>6381</v>
      </c>
      <c r="B511" s="3" t="s">
        <v>1006</v>
      </c>
      <c r="C511" s="3" t="s">
        <v>570</v>
      </c>
      <c r="D511" s="9" t="s">
        <v>1007</v>
      </c>
      <c r="E511" s="10">
        <f t="shared" si="105"/>
        <v>4537.0076209894141</v>
      </c>
      <c r="F511" s="11">
        <f t="shared" si="106"/>
        <v>2.5413332651693103E-5</v>
      </c>
      <c r="G511" s="10">
        <f t="shared" si="113"/>
        <v>1392.955878855664</v>
      </c>
      <c r="H511" s="11">
        <f t="shared" si="107"/>
        <v>7.8024226705554168E-6</v>
      </c>
      <c r="I511" s="11">
        <v>3.0427050487383204E-5</v>
      </c>
      <c r="J511" s="12">
        <f t="shared" si="114"/>
        <v>-5.013717835690101E-6</v>
      </c>
      <c r="K511" s="39">
        <f t="shared" si="115"/>
        <v>8.7999999999999995E-2</v>
      </c>
      <c r="L511" s="39">
        <f t="shared" si="116"/>
        <v>3.7000000000000002E-3</v>
      </c>
      <c r="M511" s="39">
        <f t="shared" si="117"/>
        <v>9.169999999999999E-2</v>
      </c>
      <c r="N511" s="10">
        <f t="shared" si="118"/>
        <v>263.74448853253443</v>
      </c>
      <c r="O511" s="13">
        <f t="shared" si="108"/>
        <v>1.4773231570341224E-6</v>
      </c>
      <c r="P511" s="41">
        <f t="shared" si="119"/>
        <v>1129.2113903231295</v>
      </c>
      <c r="Q511" s="42">
        <f t="shared" si="109"/>
        <v>6.3250995135212946E-6</v>
      </c>
      <c r="R511" s="10">
        <v>51319.14</v>
      </c>
      <c r="S511" s="10">
        <v>27537.360000000001</v>
      </c>
      <c r="T511" s="10">
        <v>0</v>
      </c>
      <c r="U511" s="10"/>
      <c r="V511" s="10">
        <v>4516.12</v>
      </c>
      <c r="W511" s="10">
        <v>291.77999999999997</v>
      </c>
      <c r="X511" s="10">
        <f t="shared" si="110"/>
        <v>4537.0076209894141</v>
      </c>
      <c r="Y511" s="10">
        <f t="shared" si="111"/>
        <v>263.74448853253443</v>
      </c>
      <c r="Z511" s="10">
        <f t="shared" si="112"/>
        <v>1129.2113903231295</v>
      </c>
      <c r="AA511" s="10"/>
      <c r="AB511" s="10"/>
      <c r="AC511" s="10"/>
      <c r="AD511" s="10"/>
      <c r="AE511" s="10"/>
      <c r="AF511" s="10"/>
      <c r="AG511" s="10"/>
      <c r="AH511" s="10"/>
      <c r="AI511" s="10"/>
    </row>
    <row r="512" spans="1:35" x14ac:dyDescent="0.4">
      <c r="A512" s="3">
        <v>6364</v>
      </c>
      <c r="B512" s="3" t="s">
        <v>1008</v>
      </c>
      <c r="C512" s="3" t="s">
        <v>570</v>
      </c>
      <c r="D512" s="9" t="s">
        <v>1009</v>
      </c>
      <c r="E512" s="10">
        <f t="shared" si="105"/>
        <v>8995.5942046958462</v>
      </c>
      <c r="F512" s="11">
        <f t="shared" si="106"/>
        <v>5.0387402230927741E-5</v>
      </c>
      <c r="G512" s="10">
        <f t="shared" si="113"/>
        <v>2579.2198228486459</v>
      </c>
      <c r="H512" s="11">
        <f t="shared" si="107"/>
        <v>1.4447093065627125E-5</v>
      </c>
      <c r="I512" s="11">
        <v>4.8781200440546423E-5</v>
      </c>
      <c r="J512" s="12">
        <f t="shared" si="114"/>
        <v>1.606201790381318E-6</v>
      </c>
      <c r="K512" s="39">
        <f t="shared" si="115"/>
        <v>8.7999999999999995E-2</v>
      </c>
      <c r="L512" s="39">
        <f t="shared" si="116"/>
        <v>3.7000000000000002E-3</v>
      </c>
      <c r="M512" s="39">
        <f t="shared" si="117"/>
        <v>9.169999999999999E-2</v>
      </c>
      <c r="N512" s="10">
        <f t="shared" si="118"/>
        <v>340.31517748856646</v>
      </c>
      <c r="O512" s="13">
        <f t="shared" si="108"/>
        <v>1.906221795159973E-6</v>
      </c>
      <c r="P512" s="41">
        <f t="shared" si="119"/>
        <v>2238.9046453600795</v>
      </c>
      <c r="Q512" s="42">
        <f t="shared" si="109"/>
        <v>1.2540871270467154E-5</v>
      </c>
      <c r="R512" s="10">
        <v>101751.99</v>
      </c>
      <c r="S512" s="10">
        <v>0</v>
      </c>
      <c r="T512" s="10">
        <v>0</v>
      </c>
      <c r="U512" s="10"/>
      <c r="V512" s="10">
        <v>8954.18</v>
      </c>
      <c r="W512" s="10">
        <v>376.49</v>
      </c>
      <c r="X512" s="10">
        <f t="shared" si="110"/>
        <v>8995.5942046958462</v>
      </c>
      <c r="Y512" s="10">
        <f t="shared" si="111"/>
        <v>340.31517748856646</v>
      </c>
      <c r="Z512" s="10">
        <f t="shared" si="112"/>
        <v>2238.9046453600795</v>
      </c>
      <c r="AA512" s="10"/>
      <c r="AB512" s="10"/>
      <c r="AC512" s="10"/>
      <c r="AD512" s="10"/>
      <c r="AE512" s="10"/>
      <c r="AF512" s="10"/>
      <c r="AG512" s="10"/>
      <c r="AH512" s="10"/>
      <c r="AI512" s="10"/>
    </row>
    <row r="513" spans="1:35" x14ac:dyDescent="0.4">
      <c r="A513" s="3">
        <v>7028</v>
      </c>
      <c r="B513" s="3" t="s">
        <v>1010</v>
      </c>
      <c r="C513" s="3" t="s">
        <v>570</v>
      </c>
      <c r="D513" s="9" t="s">
        <v>1011</v>
      </c>
      <c r="E513" s="10">
        <f t="shared" si="105"/>
        <v>25424.329341672274</v>
      </c>
      <c r="F513" s="11">
        <f t="shared" si="106"/>
        <v>1.4241037110385461E-4</v>
      </c>
      <c r="G513" s="10">
        <f t="shared" si="113"/>
        <v>7289.7020789596791</v>
      </c>
      <c r="H513" s="11">
        <f t="shared" si="107"/>
        <v>4.0832116527047233E-5</v>
      </c>
      <c r="I513" s="11">
        <v>1.6390665875547951E-4</v>
      </c>
      <c r="J513" s="12">
        <f t="shared" si="114"/>
        <v>-2.1496287651624903E-5</v>
      </c>
      <c r="K513" s="39">
        <f t="shared" si="115"/>
        <v>8.7999999999999995E-2</v>
      </c>
      <c r="L513" s="39">
        <f t="shared" si="116"/>
        <v>3.7000000000000002E-3</v>
      </c>
      <c r="M513" s="39">
        <f t="shared" si="117"/>
        <v>9.169999999999999E-2</v>
      </c>
      <c r="N513" s="10">
        <f t="shared" si="118"/>
        <v>961.86561002246629</v>
      </c>
      <c r="O513" s="13">
        <f t="shared" si="108"/>
        <v>5.3877385174843368E-6</v>
      </c>
      <c r="P513" s="41">
        <f t="shared" si="119"/>
        <v>6327.8364689372129</v>
      </c>
      <c r="Q513" s="42">
        <f t="shared" si="109"/>
        <v>3.5444378009562896E-5</v>
      </c>
      <c r="R513" s="10">
        <v>287582.26</v>
      </c>
      <c r="S513" s="10">
        <v>0</v>
      </c>
      <c r="T513" s="10">
        <v>0</v>
      </c>
      <c r="U513" s="10"/>
      <c r="V513" s="10">
        <v>25307.279999999999</v>
      </c>
      <c r="W513" s="10">
        <v>1064.1099999999999</v>
      </c>
      <c r="X513" s="10">
        <f t="shared" si="110"/>
        <v>25424.329341672274</v>
      </c>
      <c r="Y513" s="10">
        <f t="shared" si="111"/>
        <v>961.86561002246629</v>
      </c>
      <c r="Z513" s="10">
        <f t="shared" si="112"/>
        <v>6327.8364689372129</v>
      </c>
      <c r="AA513" s="10"/>
      <c r="AB513" s="10"/>
      <c r="AC513" s="10"/>
      <c r="AD513" s="10"/>
      <c r="AE513" s="10"/>
      <c r="AF513" s="10"/>
      <c r="AG513" s="10"/>
      <c r="AH513" s="10"/>
      <c r="AI513" s="10"/>
    </row>
    <row r="514" spans="1:35" x14ac:dyDescent="0.4">
      <c r="A514" s="3">
        <v>6868</v>
      </c>
      <c r="B514" s="3" t="s">
        <v>1012</v>
      </c>
      <c r="C514" s="3" t="s">
        <v>570</v>
      </c>
      <c r="D514" s="9" t="s">
        <v>1013</v>
      </c>
      <c r="E514" s="10">
        <f t="shared" si="105"/>
        <v>68020.253822992396</v>
      </c>
      <c r="F514" s="11">
        <f t="shared" si="106"/>
        <v>3.8100472422819819E-4</v>
      </c>
      <c r="G514" s="10">
        <f t="shared" si="113"/>
        <v>20091.635224360511</v>
      </c>
      <c r="H514" s="11">
        <f t="shared" si="107"/>
        <v>1.1254012603174765E-4</v>
      </c>
      <c r="I514" s="11">
        <v>3.8446592749475137E-4</v>
      </c>
      <c r="J514" s="12">
        <f t="shared" si="114"/>
        <v>-3.4612032665531792E-6</v>
      </c>
      <c r="K514" s="39">
        <f t="shared" si="115"/>
        <v>8.7999999999999995E-2</v>
      </c>
      <c r="L514" s="39">
        <f t="shared" si="116"/>
        <v>3.7000000000000002E-3</v>
      </c>
      <c r="M514" s="39">
        <f t="shared" si="117"/>
        <v>9.169999999999999E-2</v>
      </c>
      <c r="N514" s="10">
        <f t="shared" si="118"/>
        <v>3162.1407632418582</v>
      </c>
      <c r="O514" s="13">
        <f t="shared" si="108"/>
        <v>1.7712232780032079E-5</v>
      </c>
      <c r="P514" s="41">
        <f t="shared" si="119"/>
        <v>16929.494461118651</v>
      </c>
      <c r="Q514" s="42">
        <f t="shared" si="109"/>
        <v>9.4827893251715561E-5</v>
      </c>
      <c r="R514" s="10">
        <v>769400.09</v>
      </c>
      <c r="S514" s="10">
        <v>176031.58</v>
      </c>
      <c r="T514" s="10">
        <v>0</v>
      </c>
      <c r="U514" s="10"/>
      <c r="V514" s="10">
        <v>67707.100000000006</v>
      </c>
      <c r="W514" s="10">
        <v>3498.27</v>
      </c>
      <c r="X514" s="10">
        <f t="shared" si="110"/>
        <v>68020.253822992396</v>
      </c>
      <c r="Y514" s="10">
        <f t="shared" si="111"/>
        <v>3162.1407632418582</v>
      </c>
      <c r="Z514" s="10">
        <f t="shared" si="112"/>
        <v>16929.494461118651</v>
      </c>
      <c r="AA514" s="10"/>
      <c r="AB514" s="10"/>
      <c r="AC514" s="10"/>
      <c r="AD514" s="10"/>
      <c r="AE514" s="10"/>
      <c r="AF514" s="10"/>
      <c r="AG514" s="10"/>
      <c r="AH514" s="10"/>
      <c r="AI514" s="10"/>
    </row>
    <row r="515" spans="1:35" x14ac:dyDescent="0.4">
      <c r="A515" s="3">
        <v>6870</v>
      </c>
      <c r="B515" s="3" t="s">
        <v>1014</v>
      </c>
      <c r="C515" s="3" t="s">
        <v>570</v>
      </c>
      <c r="D515" s="9" t="s">
        <v>1015</v>
      </c>
      <c r="E515" s="10">
        <f t="shared" si="105"/>
        <v>17583.210145996603</v>
      </c>
      <c r="F515" s="11">
        <f t="shared" si="106"/>
        <v>9.8489578562222015E-5</v>
      </c>
      <c r="G515" s="10">
        <f t="shared" si="113"/>
        <v>5242.4089295636368</v>
      </c>
      <c r="H515" s="11">
        <f t="shared" si="107"/>
        <v>2.9364526831928348E-5</v>
      </c>
      <c r="I515" s="11">
        <v>1.0108870792849253E-4</v>
      </c>
      <c r="J515" s="12">
        <f t="shared" si="114"/>
        <v>-2.5991293662705104E-6</v>
      </c>
      <c r="K515" s="39">
        <f t="shared" si="115"/>
        <v>8.7999999999999995E-2</v>
      </c>
      <c r="L515" s="39">
        <f t="shared" si="116"/>
        <v>3.7000000000000002E-3</v>
      </c>
      <c r="M515" s="39">
        <f t="shared" si="117"/>
        <v>9.169999999999999E-2</v>
      </c>
      <c r="N515" s="10">
        <f t="shared" si="118"/>
        <v>866.14094988265083</v>
      </c>
      <c r="O515" s="13">
        <f t="shared" si="108"/>
        <v>4.8515519305698357E-6</v>
      </c>
      <c r="P515" s="41">
        <f t="shared" si="119"/>
        <v>4376.2679796809862</v>
      </c>
      <c r="Q515" s="42">
        <f t="shared" si="109"/>
        <v>2.4512974901358513E-5</v>
      </c>
      <c r="R515" s="10">
        <v>198888.9</v>
      </c>
      <c r="S515" s="10">
        <v>60088</v>
      </c>
      <c r="T515" s="10">
        <v>0</v>
      </c>
      <c r="U515" s="10"/>
      <c r="V515" s="10">
        <v>17502.259999999998</v>
      </c>
      <c r="W515" s="10">
        <v>958.21</v>
      </c>
      <c r="X515" s="10">
        <f t="shared" si="110"/>
        <v>17583.210145996603</v>
      </c>
      <c r="Y515" s="10">
        <f t="shared" si="111"/>
        <v>866.14094988265083</v>
      </c>
      <c r="Z515" s="10">
        <f t="shared" si="112"/>
        <v>4376.2679796809862</v>
      </c>
      <c r="AA515" s="10"/>
      <c r="AB515" s="10"/>
      <c r="AC515" s="10"/>
      <c r="AD515" s="10"/>
      <c r="AE515" s="10"/>
      <c r="AF515" s="10"/>
      <c r="AG515" s="10"/>
      <c r="AH515" s="10"/>
      <c r="AI515" s="10"/>
    </row>
    <row r="516" spans="1:35" x14ac:dyDescent="0.4">
      <c r="A516" s="3">
        <v>6384</v>
      </c>
      <c r="B516" s="3" t="s">
        <v>1016</v>
      </c>
      <c r="C516" s="3" t="s">
        <v>570</v>
      </c>
      <c r="D516" s="9" t="s">
        <v>1017</v>
      </c>
      <c r="E516" s="10">
        <f t="shared" si="105"/>
        <v>3778.5558363729369</v>
      </c>
      <c r="F516" s="11">
        <f t="shared" si="106"/>
        <v>2.1164984596565645E-5</v>
      </c>
      <c r="G516" s="10">
        <f t="shared" si="113"/>
        <v>1083.4043557520959</v>
      </c>
      <c r="H516" s="11">
        <f t="shared" si="107"/>
        <v>6.068518633657703E-6</v>
      </c>
      <c r="I516" s="11">
        <v>1.876003983895849E-5</v>
      </c>
      <c r="J516" s="12">
        <f t="shared" si="114"/>
        <v>2.4049447576071542E-6</v>
      </c>
      <c r="K516" s="39">
        <f t="shared" si="115"/>
        <v>8.7999999999999995E-2</v>
      </c>
      <c r="L516" s="39">
        <f t="shared" si="116"/>
        <v>3.7000000000000002E-3</v>
      </c>
      <c r="M516" s="39">
        <f t="shared" si="117"/>
        <v>9.169999999999999E-2</v>
      </c>
      <c r="N516" s="10">
        <f t="shared" si="118"/>
        <v>142.96328845810422</v>
      </c>
      <c r="O516" s="13">
        <f t="shared" si="108"/>
        <v>8.007863133748605E-7</v>
      </c>
      <c r="P516" s="41">
        <f t="shared" si="119"/>
        <v>940.44106729399175</v>
      </c>
      <c r="Q516" s="42">
        <f t="shared" si="109"/>
        <v>5.2677323202828437E-6</v>
      </c>
      <c r="R516" s="10">
        <v>42741</v>
      </c>
      <c r="S516" s="10">
        <v>0</v>
      </c>
      <c r="T516" s="10">
        <v>0</v>
      </c>
      <c r="U516" s="10"/>
      <c r="V516" s="10">
        <v>3761.16</v>
      </c>
      <c r="W516" s="10">
        <v>158.16</v>
      </c>
      <c r="X516" s="10">
        <f t="shared" si="110"/>
        <v>3778.5558363729369</v>
      </c>
      <c r="Y516" s="10">
        <f t="shared" si="111"/>
        <v>142.96328845810422</v>
      </c>
      <c r="Z516" s="10">
        <f t="shared" si="112"/>
        <v>940.44106729399175</v>
      </c>
      <c r="AA516" s="10"/>
      <c r="AB516" s="10"/>
      <c r="AC516" s="10"/>
      <c r="AD516" s="10"/>
      <c r="AE516" s="10"/>
      <c r="AF516" s="10"/>
      <c r="AG516" s="10"/>
      <c r="AH516" s="10"/>
      <c r="AI516" s="10"/>
    </row>
    <row r="517" spans="1:35" x14ac:dyDescent="0.4">
      <c r="A517" s="3">
        <v>6869</v>
      </c>
      <c r="B517" s="3" t="s">
        <v>1018</v>
      </c>
      <c r="C517" s="3" t="s">
        <v>570</v>
      </c>
      <c r="D517" s="9" t="s">
        <v>1019</v>
      </c>
      <c r="E517" s="10">
        <f t="shared" si="105"/>
        <v>25643.186925224647</v>
      </c>
      <c r="F517" s="11">
        <f t="shared" si="106"/>
        <v>1.4363626734181358E-4</v>
      </c>
      <c r="G517" s="10">
        <f t="shared" si="113"/>
        <v>7467.2323962636701</v>
      </c>
      <c r="H517" s="11">
        <f t="shared" si="107"/>
        <v>4.1826524600891965E-5</v>
      </c>
      <c r="I517" s="11">
        <v>1.5716789126464709E-4</v>
      </c>
      <c r="J517" s="12">
        <f t="shared" si="114"/>
        <v>-1.3531623922833513E-5</v>
      </c>
      <c r="K517" s="39">
        <f t="shared" si="115"/>
        <v>8.7999999999999995E-2</v>
      </c>
      <c r="L517" s="39">
        <f t="shared" si="116"/>
        <v>3.7000000000000002E-3</v>
      </c>
      <c r="M517" s="39">
        <f t="shared" si="117"/>
        <v>9.169999999999999E-2</v>
      </c>
      <c r="N517" s="10">
        <f t="shared" si="118"/>
        <v>1084.9246773636798</v>
      </c>
      <c r="O517" s="13">
        <f t="shared" si="108"/>
        <v>6.0770344753931235E-6</v>
      </c>
      <c r="P517" s="41">
        <f t="shared" si="119"/>
        <v>6382.3077188999905</v>
      </c>
      <c r="Q517" s="42">
        <f t="shared" si="109"/>
        <v>3.5749490125498841E-5</v>
      </c>
      <c r="R517" s="10">
        <v>290058.98</v>
      </c>
      <c r="S517" s="10">
        <v>34336.04</v>
      </c>
      <c r="T517" s="10">
        <v>0</v>
      </c>
      <c r="U517" s="10"/>
      <c r="V517" s="10">
        <v>25525.13</v>
      </c>
      <c r="W517" s="10">
        <v>1200.25</v>
      </c>
      <c r="X517" s="10">
        <f t="shared" si="110"/>
        <v>25643.186925224647</v>
      </c>
      <c r="Y517" s="10">
        <f t="shared" si="111"/>
        <v>1084.9246773636798</v>
      </c>
      <c r="Z517" s="10">
        <f t="shared" si="112"/>
        <v>6382.3077188999905</v>
      </c>
      <c r="AA517" s="10"/>
      <c r="AB517" s="10"/>
      <c r="AC517" s="10"/>
      <c r="AD517" s="10"/>
      <c r="AE517" s="10"/>
      <c r="AF517" s="10"/>
      <c r="AG517" s="10"/>
      <c r="AH517" s="10"/>
      <c r="AI517" s="10"/>
    </row>
    <row r="518" spans="1:35" x14ac:dyDescent="0.4">
      <c r="A518" s="3">
        <v>6969</v>
      </c>
      <c r="B518" s="3" t="s">
        <v>1020</v>
      </c>
      <c r="C518" s="3" t="s">
        <v>570</v>
      </c>
      <c r="D518" s="9" t="s">
        <v>1021</v>
      </c>
      <c r="E518" s="10">
        <f t="shared" si="105"/>
        <v>18859.224702678781</v>
      </c>
      <c r="F518" s="11">
        <f t="shared" si="106"/>
        <v>1.0563697285958825E-4</v>
      </c>
      <c r="G518" s="10">
        <f t="shared" si="113"/>
        <v>5407.3055247178872</v>
      </c>
      <c r="H518" s="11">
        <f t="shared" si="107"/>
        <v>3.0288169103631799E-5</v>
      </c>
      <c r="I518" s="11">
        <v>1.018658290571536E-4</v>
      </c>
      <c r="J518" s="12">
        <f t="shared" si="114"/>
        <v>3.7711438024346427E-6</v>
      </c>
      <c r="K518" s="39">
        <f t="shared" si="115"/>
        <v>8.7999999999999995E-2</v>
      </c>
      <c r="L518" s="39">
        <f t="shared" si="116"/>
        <v>3.7000000000000002E-3</v>
      </c>
      <c r="M518" s="39">
        <f t="shared" si="117"/>
        <v>9.169999999999999E-2</v>
      </c>
      <c r="N518" s="10">
        <f t="shared" si="118"/>
        <v>713.45152976161535</v>
      </c>
      <c r="O518" s="13">
        <f t="shared" si="108"/>
        <v>3.9962862246057389E-6</v>
      </c>
      <c r="P518" s="41">
        <f t="shared" si="119"/>
        <v>4693.8539949562719</v>
      </c>
      <c r="Q518" s="42">
        <f t="shared" si="109"/>
        <v>2.6291882879026058E-5</v>
      </c>
      <c r="R518" s="10">
        <v>213322.42</v>
      </c>
      <c r="S518" s="10">
        <v>0</v>
      </c>
      <c r="T518" s="10">
        <v>0</v>
      </c>
      <c r="U518" s="10"/>
      <c r="V518" s="10">
        <v>18772.400000000001</v>
      </c>
      <c r="W518" s="10">
        <v>789.29</v>
      </c>
      <c r="X518" s="10">
        <f t="shared" si="110"/>
        <v>18859.224702678781</v>
      </c>
      <c r="Y518" s="10">
        <f t="shared" si="111"/>
        <v>713.45152976161535</v>
      </c>
      <c r="Z518" s="10">
        <f t="shared" si="112"/>
        <v>4693.8539949562719</v>
      </c>
      <c r="AA518" s="10"/>
      <c r="AB518" s="10"/>
      <c r="AC518" s="10"/>
      <c r="AD518" s="10"/>
      <c r="AE518" s="10"/>
      <c r="AF518" s="10"/>
      <c r="AG518" s="10"/>
      <c r="AH518" s="10"/>
      <c r="AI518" s="10"/>
    </row>
    <row r="519" spans="1:35" x14ac:dyDescent="0.4">
      <c r="A519" s="3">
        <v>6989</v>
      </c>
      <c r="B519" s="3" t="s">
        <v>1022</v>
      </c>
      <c r="C519" s="3" t="s">
        <v>570</v>
      </c>
      <c r="D519" s="9" t="s">
        <v>1023</v>
      </c>
      <c r="E519" s="10">
        <f t="shared" si="105"/>
        <v>12223.273899847261</v>
      </c>
      <c r="F519" s="11">
        <f t="shared" si="106"/>
        <v>6.8466741001822366E-5</v>
      </c>
      <c r="G519" s="10">
        <f t="shared" si="113"/>
        <v>3707.5657527067669</v>
      </c>
      <c r="H519" s="11">
        <f t="shared" si="107"/>
        <v>2.0767344838846554E-5</v>
      </c>
      <c r="I519" s="11">
        <v>7.485259493527442E-5</v>
      </c>
      <c r="J519" s="12">
        <f t="shared" si="114"/>
        <v>-6.3858539334520536E-6</v>
      </c>
      <c r="K519" s="39">
        <f t="shared" si="115"/>
        <v>8.7999999999999995E-2</v>
      </c>
      <c r="L519" s="39">
        <f t="shared" si="116"/>
        <v>3.7000000000000002E-3</v>
      </c>
      <c r="M519" s="39">
        <f t="shared" si="117"/>
        <v>9.169999999999999E-2</v>
      </c>
      <c r="N519" s="10">
        <f t="shared" si="118"/>
        <v>665.32706417291115</v>
      </c>
      <c r="O519" s="13">
        <f t="shared" si="108"/>
        <v>3.7267246203816779E-6</v>
      </c>
      <c r="P519" s="41">
        <f t="shared" si="119"/>
        <v>3042.238688533856</v>
      </c>
      <c r="Q519" s="42">
        <f t="shared" si="109"/>
        <v>1.7040620218464876E-5</v>
      </c>
      <c r="R519" s="10">
        <v>137361.65</v>
      </c>
      <c r="S519" s="10">
        <v>60669.34</v>
      </c>
      <c r="T519" s="10">
        <v>0</v>
      </c>
      <c r="U519" s="10"/>
      <c r="V519" s="10">
        <v>12167</v>
      </c>
      <c r="W519" s="10">
        <v>736.05000000000007</v>
      </c>
      <c r="X519" s="10">
        <f t="shared" si="110"/>
        <v>12223.273899847261</v>
      </c>
      <c r="Y519" s="10">
        <f t="shared" si="111"/>
        <v>665.32706417291115</v>
      </c>
      <c r="Z519" s="10">
        <f t="shared" si="112"/>
        <v>3042.238688533856</v>
      </c>
      <c r="AA519" s="10"/>
      <c r="AB519" s="10"/>
      <c r="AC519" s="10"/>
      <c r="AD519" s="10"/>
      <c r="AE519" s="10"/>
      <c r="AF519" s="10"/>
      <c r="AG519" s="10"/>
      <c r="AH519" s="10"/>
      <c r="AI519" s="10"/>
    </row>
    <row r="520" spans="1:35" x14ac:dyDescent="0.4">
      <c r="A520" s="3">
        <v>6378</v>
      </c>
      <c r="B520" s="3" t="s">
        <v>1024</v>
      </c>
      <c r="C520" s="3" t="s">
        <v>570</v>
      </c>
      <c r="D520" s="9" t="s">
        <v>1025</v>
      </c>
      <c r="E520" s="10">
        <f t="shared" si="105"/>
        <v>26155.847126678753</v>
      </c>
      <c r="F520" s="11">
        <f t="shared" si="106"/>
        <v>1.4650785260796222E-4</v>
      </c>
      <c r="G520" s="10">
        <f t="shared" si="113"/>
        <v>7499.3201721041032</v>
      </c>
      <c r="H520" s="11">
        <f t="shared" si="107"/>
        <v>4.2006259216657949E-5</v>
      </c>
      <c r="I520" s="11">
        <v>1.6443157529562604E-4</v>
      </c>
      <c r="J520" s="12">
        <f t="shared" si="114"/>
        <v>-1.792372268766382E-5</v>
      </c>
      <c r="K520" s="39">
        <f t="shared" si="115"/>
        <v>8.7999999999999995E-2</v>
      </c>
      <c r="L520" s="39">
        <f t="shared" si="116"/>
        <v>3.7000000000000002E-3</v>
      </c>
      <c r="M520" s="39">
        <f t="shared" si="117"/>
        <v>9.169999999999999E-2</v>
      </c>
      <c r="N520" s="10">
        <f t="shared" si="118"/>
        <v>989.41695696355771</v>
      </c>
      <c r="O520" s="13">
        <f t="shared" si="108"/>
        <v>5.5420630422166704E-6</v>
      </c>
      <c r="P520" s="41">
        <f t="shared" si="119"/>
        <v>6509.9032151405454</v>
      </c>
      <c r="Q520" s="42">
        <f t="shared" si="109"/>
        <v>3.6464196174441277E-5</v>
      </c>
      <c r="R520" s="10">
        <v>295856.46000000002</v>
      </c>
      <c r="S520" s="10">
        <v>0</v>
      </c>
      <c r="T520" s="10">
        <v>0</v>
      </c>
      <c r="U520" s="10"/>
      <c r="V520" s="10">
        <v>26035.43</v>
      </c>
      <c r="W520" s="10">
        <v>1094.5899999999999</v>
      </c>
      <c r="X520" s="10">
        <f t="shared" si="110"/>
        <v>26155.847126678753</v>
      </c>
      <c r="Y520" s="10">
        <f t="shared" si="111"/>
        <v>989.41695696355771</v>
      </c>
      <c r="Z520" s="10">
        <f t="shared" si="112"/>
        <v>6509.9032151405454</v>
      </c>
      <c r="AA520" s="10"/>
      <c r="AB520" s="10"/>
      <c r="AC520" s="10"/>
      <c r="AD520" s="10"/>
      <c r="AE520" s="10"/>
      <c r="AF520" s="10"/>
      <c r="AG520" s="10"/>
      <c r="AH520" s="10"/>
      <c r="AI520" s="10"/>
    </row>
    <row r="521" spans="1:35" x14ac:dyDescent="0.4">
      <c r="A521" s="3">
        <v>6967</v>
      </c>
      <c r="B521" s="3" t="s">
        <v>1026</v>
      </c>
      <c r="C521" s="3" t="s">
        <v>570</v>
      </c>
      <c r="D521" s="9" t="s">
        <v>1027</v>
      </c>
      <c r="E521" s="10">
        <f t="shared" si="105"/>
        <v>178207.40696753422</v>
      </c>
      <c r="F521" s="11">
        <f t="shared" si="106"/>
        <v>9.9820068481039142E-4</v>
      </c>
      <c r="G521" s="10">
        <f t="shared" si="113"/>
        <v>51095.414299393909</v>
      </c>
      <c r="H521" s="11">
        <f t="shared" si="107"/>
        <v>2.8620290487486568E-4</v>
      </c>
      <c r="I521" s="11">
        <v>9.756304248572838E-4</v>
      </c>
      <c r="J521" s="12">
        <f t="shared" si="114"/>
        <v>2.2570259953107619E-5</v>
      </c>
      <c r="K521" s="39">
        <f t="shared" si="115"/>
        <v>8.7999999999999995E-2</v>
      </c>
      <c r="L521" s="39">
        <f t="shared" si="116"/>
        <v>3.7000000000000002E-3</v>
      </c>
      <c r="M521" s="39">
        <f t="shared" si="117"/>
        <v>9.169999999999999E-2</v>
      </c>
      <c r="N521" s="10">
        <f t="shared" si="118"/>
        <v>6741.5470374727784</v>
      </c>
      <c r="O521" s="13">
        <f t="shared" si="108"/>
        <v>3.7761712512391569E-5</v>
      </c>
      <c r="P521" s="41">
        <f t="shared" si="119"/>
        <v>44353.867261921128</v>
      </c>
      <c r="Q521" s="42">
        <f t="shared" si="109"/>
        <v>2.4844119236247406E-4</v>
      </c>
      <c r="R521" s="10">
        <v>2015761.79</v>
      </c>
      <c r="S521" s="10">
        <v>0</v>
      </c>
      <c r="T521" s="10">
        <v>0</v>
      </c>
      <c r="U521" s="10"/>
      <c r="V521" s="10">
        <v>177386.97</v>
      </c>
      <c r="W521" s="10">
        <v>7458.16</v>
      </c>
      <c r="X521" s="10">
        <f t="shared" si="110"/>
        <v>178207.40696753422</v>
      </c>
      <c r="Y521" s="10">
        <f t="shared" si="111"/>
        <v>6741.5470374727784</v>
      </c>
      <c r="Z521" s="10">
        <f t="shared" si="112"/>
        <v>44353.867261921128</v>
      </c>
      <c r="AA521" s="10"/>
      <c r="AB521" s="10"/>
      <c r="AC521" s="10"/>
      <c r="AD521" s="10"/>
      <c r="AE521" s="10"/>
      <c r="AF521" s="10"/>
      <c r="AG521" s="10"/>
      <c r="AH521" s="10"/>
      <c r="AI521" s="10"/>
    </row>
    <row r="522" spans="1:35" x14ac:dyDescent="0.4">
      <c r="A522" s="3">
        <v>6392</v>
      </c>
      <c r="B522" s="3" t="s">
        <v>1028</v>
      </c>
      <c r="C522" s="3" t="s">
        <v>570</v>
      </c>
      <c r="D522" s="9" t="s">
        <v>1029</v>
      </c>
      <c r="E522" s="10">
        <f t="shared" si="105"/>
        <v>16430.603739709539</v>
      </c>
      <c r="F522" s="11">
        <f t="shared" si="106"/>
        <v>9.2033435556436653E-5</v>
      </c>
      <c r="G522" s="10">
        <f t="shared" si="113"/>
        <v>4710.9744482855458</v>
      </c>
      <c r="H522" s="11">
        <f t="shared" si="107"/>
        <v>2.638778039826138E-5</v>
      </c>
      <c r="I522" s="11">
        <v>9.4848113457483897E-5</v>
      </c>
      <c r="J522" s="12">
        <f t="shared" si="114"/>
        <v>-2.8146779010472447E-6</v>
      </c>
      <c r="K522" s="39">
        <f t="shared" si="115"/>
        <v>8.7999999999999995E-2</v>
      </c>
      <c r="L522" s="39">
        <f t="shared" si="116"/>
        <v>3.7000000000000002E-3</v>
      </c>
      <c r="M522" s="39">
        <f t="shared" si="117"/>
        <v>9.169999999999999E-2</v>
      </c>
      <c r="N522" s="10">
        <f t="shared" si="118"/>
        <v>621.57755000136171</v>
      </c>
      <c r="O522" s="13">
        <f t="shared" si="108"/>
        <v>3.4816686165416214E-6</v>
      </c>
      <c r="P522" s="41">
        <f t="shared" si="119"/>
        <v>4089.3968982841843</v>
      </c>
      <c r="Q522" s="42">
        <f t="shared" si="109"/>
        <v>2.2906111781719759E-5</v>
      </c>
      <c r="R522" s="10">
        <v>185852.14</v>
      </c>
      <c r="S522" s="10">
        <v>0</v>
      </c>
      <c r="T522" s="10">
        <v>0</v>
      </c>
      <c r="U522" s="10"/>
      <c r="V522" s="10">
        <v>16354.96</v>
      </c>
      <c r="W522" s="10">
        <v>687.65</v>
      </c>
      <c r="X522" s="10">
        <f t="shared" si="110"/>
        <v>16430.603739709539</v>
      </c>
      <c r="Y522" s="10">
        <f t="shared" si="111"/>
        <v>621.57755000136171</v>
      </c>
      <c r="Z522" s="10">
        <f t="shared" si="112"/>
        <v>4089.3968982841843</v>
      </c>
      <c r="AA522" s="10"/>
      <c r="AB522" s="10"/>
      <c r="AC522" s="10"/>
      <c r="AD522" s="10"/>
      <c r="AE522" s="10"/>
      <c r="AF522" s="10"/>
      <c r="AG522" s="10"/>
      <c r="AH522" s="10"/>
      <c r="AI522" s="10"/>
    </row>
    <row r="523" spans="1:35" x14ac:dyDescent="0.4">
      <c r="A523" s="3">
        <v>6880</v>
      </c>
      <c r="B523" s="3" t="s">
        <v>1030</v>
      </c>
      <c r="C523" s="3" t="s">
        <v>570</v>
      </c>
      <c r="D523" s="9" t="s">
        <v>1031</v>
      </c>
      <c r="E523" s="10">
        <f t="shared" ref="E523:E579" si="120">X523</f>
        <v>22279.270016827708</v>
      </c>
      <c r="F523" s="11">
        <f t="shared" ref="F523:F579" si="121">E523/($E$582+$G$582)</f>
        <v>1.2479381730706943E-4</v>
      </c>
      <c r="G523" s="10">
        <f t="shared" si="113"/>
        <v>6387.903735116879</v>
      </c>
      <c r="H523" s="11">
        <f t="shared" ref="H523:H579" si="122">G523/($E$582+$G$582)</f>
        <v>3.5780835327782862E-5</v>
      </c>
      <c r="I523" s="11">
        <v>1.1973044066970039E-4</v>
      </c>
      <c r="J523" s="12">
        <f t="shared" si="114"/>
        <v>5.0633766373690408E-6</v>
      </c>
      <c r="K523" s="39">
        <f t="shared" si="115"/>
        <v>8.7999999999999995E-2</v>
      </c>
      <c r="L523" s="39">
        <f t="shared" si="116"/>
        <v>3.7000000000000002E-3</v>
      </c>
      <c r="M523" s="39">
        <f t="shared" si="117"/>
        <v>9.169999999999999E-2</v>
      </c>
      <c r="N523" s="10">
        <f t="shared" si="118"/>
        <v>842.83800617722636</v>
      </c>
      <c r="O523" s="13">
        <f t="shared" ref="O523:O579" si="123">N523/($E$582+$G$582)</f>
        <v>4.7210241665409788E-6</v>
      </c>
      <c r="P523" s="41">
        <f t="shared" si="119"/>
        <v>5545.0657289396531</v>
      </c>
      <c r="Q523" s="42">
        <f t="shared" ref="Q523:Q573" si="124">P523/($E$582+$G$582)</f>
        <v>3.1059811161241883E-5</v>
      </c>
      <c r="R523" s="10">
        <v>252007.84</v>
      </c>
      <c r="S523" s="10">
        <v>0</v>
      </c>
      <c r="T523" s="10">
        <v>0</v>
      </c>
      <c r="U523" s="10"/>
      <c r="V523" s="10">
        <v>22176.7</v>
      </c>
      <c r="W523" s="10">
        <v>932.43</v>
      </c>
      <c r="X523" s="10">
        <f t="shared" ref="X523:X573" si="125">V523/$V$582*$X$583</f>
        <v>22279.270016827708</v>
      </c>
      <c r="Y523" s="10">
        <f t="shared" ref="Y523:Y573" si="126">W523/$W$582*$Y$583</f>
        <v>842.83800617722636</v>
      </c>
      <c r="Z523" s="10">
        <f t="shared" ref="Z523:Z573" si="127">V523/$V$582*$Z$583</f>
        <v>5545.0657289396531</v>
      </c>
      <c r="AA523" s="10"/>
      <c r="AB523" s="10"/>
      <c r="AC523" s="10"/>
      <c r="AD523" s="10"/>
      <c r="AE523" s="10"/>
      <c r="AF523" s="10"/>
      <c r="AG523" s="10"/>
      <c r="AH523" s="10"/>
      <c r="AI523" s="10"/>
    </row>
    <row r="524" spans="1:35" x14ac:dyDescent="0.4">
      <c r="A524" s="3">
        <v>6871</v>
      </c>
      <c r="B524" s="3" t="s">
        <v>1032</v>
      </c>
      <c r="C524" s="3" t="s">
        <v>570</v>
      </c>
      <c r="D524" s="9" t="s">
        <v>1033</v>
      </c>
      <c r="E524" s="10">
        <f t="shared" si="120"/>
        <v>440603.90637511527</v>
      </c>
      <c r="F524" s="11">
        <f t="shared" si="121"/>
        <v>2.4679732933541778E-3</v>
      </c>
      <c r="G524" s="10">
        <f t="shared" ref="G524:G579" si="128">Y524+Z524</f>
        <v>126792.74566449109</v>
      </c>
      <c r="H524" s="11">
        <f t="shared" si="122"/>
        <v>7.1020956819343821E-4</v>
      </c>
      <c r="I524" s="11">
        <v>2.8005776705262008E-3</v>
      </c>
      <c r="J524" s="12">
        <f t="shared" ref="J524:J579" si="129">F524-I524</f>
        <v>-3.3260437717202301E-4</v>
      </c>
      <c r="K524" s="39">
        <f t="shared" ref="K524:K579" si="130">IF(OR($C524="City",$C524="County",$C524="Other Local Government",$C524="Consolidated Government"),0.0907,IF(OR($C524="School District"),0.088,IF(OR($C524="State Agency",$C524="University"),0.0917,)))</f>
        <v>8.7999999999999995E-2</v>
      </c>
      <c r="L524" s="39">
        <f t="shared" ref="L524:L579" si="131">IF(OR($C524="City",$C524="County",$C524="Other Local Government",$C524="Consolidated Government"),0.001,IF(OR($C524="School District"),0.0037,IF(OR($C524="State Agency",$C524="University"),0,)))</f>
        <v>3.7000000000000002E-3</v>
      </c>
      <c r="M524" s="39">
        <f t="shared" ref="M524:M579" si="132">K524+L524</f>
        <v>9.169999999999999E-2</v>
      </c>
      <c r="N524" s="10">
        <f t="shared" ref="N524:N579" si="133">Y524</f>
        <v>17131.270246659358</v>
      </c>
      <c r="O524" s="13">
        <f t="shared" si="123"/>
        <v>9.5958108492104425E-5</v>
      </c>
      <c r="P524" s="41">
        <f t="shared" ref="P524:P573" si="134">Z524</f>
        <v>109661.47541783172</v>
      </c>
      <c r="Q524" s="42">
        <f t="shared" si="124"/>
        <v>6.1425145970133376E-4</v>
      </c>
      <c r="R524" s="10">
        <v>4974283.6100000003</v>
      </c>
      <c r="S524" s="10">
        <v>138180.75</v>
      </c>
      <c r="T524" s="10">
        <v>0</v>
      </c>
      <c r="U524" s="10"/>
      <c r="V524" s="10">
        <v>438575.43999999994</v>
      </c>
      <c r="W524" s="10">
        <v>18952.29</v>
      </c>
      <c r="X524" s="10">
        <f t="shared" si="125"/>
        <v>440603.90637511527</v>
      </c>
      <c r="Y524" s="10">
        <f t="shared" si="126"/>
        <v>17131.270246659358</v>
      </c>
      <c r="Z524" s="10">
        <f t="shared" si="127"/>
        <v>109661.47541783172</v>
      </c>
      <c r="AA524" s="10"/>
      <c r="AB524" s="10"/>
      <c r="AC524" s="10"/>
      <c r="AD524" s="10"/>
      <c r="AE524" s="10"/>
      <c r="AF524" s="10"/>
      <c r="AG524" s="10"/>
      <c r="AH524" s="10"/>
      <c r="AI524" s="10"/>
    </row>
    <row r="525" spans="1:35" x14ac:dyDescent="0.4">
      <c r="A525" s="3">
        <v>6873</v>
      </c>
      <c r="B525" s="3" t="s">
        <v>1034</v>
      </c>
      <c r="C525" s="3" t="s">
        <v>570</v>
      </c>
      <c r="D525" s="9" t="s">
        <v>1035</v>
      </c>
      <c r="E525" s="10">
        <f t="shared" si="120"/>
        <v>41348.431231945964</v>
      </c>
      <c r="F525" s="11">
        <f t="shared" si="121"/>
        <v>2.3160671643173133E-4</v>
      </c>
      <c r="G525" s="10">
        <f t="shared" si="128"/>
        <v>12207.299907192622</v>
      </c>
      <c r="H525" s="11">
        <f t="shared" si="122"/>
        <v>6.837726520124623E-5</v>
      </c>
      <c r="I525" s="11">
        <v>2.3328486707329708E-4</v>
      </c>
      <c r="J525" s="12">
        <f t="shared" si="129"/>
        <v>-1.6781506415657565E-6</v>
      </c>
      <c r="K525" s="39">
        <f t="shared" si="130"/>
        <v>8.7999999999999995E-2</v>
      </c>
      <c r="L525" s="39">
        <f t="shared" si="131"/>
        <v>3.7000000000000002E-3</v>
      </c>
      <c r="M525" s="39">
        <f t="shared" si="132"/>
        <v>9.169999999999999E-2</v>
      </c>
      <c r="N525" s="10">
        <f t="shared" si="133"/>
        <v>1916.1292899998352</v>
      </c>
      <c r="O525" s="13">
        <f t="shared" si="123"/>
        <v>1.0732896022731179E-5</v>
      </c>
      <c r="P525" s="41">
        <f t="shared" si="134"/>
        <v>10291.170617192787</v>
      </c>
      <c r="Q525" s="42">
        <f t="shared" si="124"/>
        <v>5.7644369178515055E-5</v>
      </c>
      <c r="R525" s="10">
        <v>467335.1</v>
      </c>
      <c r="S525" s="10">
        <v>105169.72</v>
      </c>
      <c r="T525" s="10">
        <v>0</v>
      </c>
      <c r="U525" s="10"/>
      <c r="V525" s="10">
        <v>41158.07</v>
      </c>
      <c r="W525" s="10">
        <v>2119.81</v>
      </c>
      <c r="X525" s="10">
        <f t="shared" si="125"/>
        <v>41348.431231945964</v>
      </c>
      <c r="Y525" s="10">
        <f t="shared" si="126"/>
        <v>1916.1292899998352</v>
      </c>
      <c r="Z525" s="10">
        <f t="shared" si="127"/>
        <v>10291.170617192787</v>
      </c>
      <c r="AA525" s="10"/>
      <c r="AB525" s="10"/>
      <c r="AC525" s="10"/>
      <c r="AD525" s="10"/>
      <c r="AE525" s="10"/>
      <c r="AF525" s="10"/>
      <c r="AG525" s="10"/>
      <c r="AH525" s="10"/>
      <c r="AI525" s="10"/>
    </row>
    <row r="526" spans="1:35" x14ac:dyDescent="0.4">
      <c r="A526" s="3">
        <v>6875</v>
      </c>
      <c r="B526" s="3" t="s">
        <v>1036</v>
      </c>
      <c r="C526" s="3" t="s">
        <v>570</v>
      </c>
      <c r="D526" s="9" t="s">
        <v>1037</v>
      </c>
      <c r="E526" s="10">
        <f t="shared" si="120"/>
        <v>16893.364211188673</v>
      </c>
      <c r="F526" s="11">
        <f t="shared" si="121"/>
        <v>9.4625515354880742E-5</v>
      </c>
      <c r="G526" s="10">
        <f t="shared" si="128"/>
        <v>4843.6050594160715</v>
      </c>
      <c r="H526" s="11">
        <f t="shared" si="122"/>
        <v>2.7130689849165577E-5</v>
      </c>
      <c r="I526" s="11">
        <v>9.5090783921040318E-5</v>
      </c>
      <c r="J526" s="12">
        <f t="shared" si="129"/>
        <v>-4.6526856615957605E-7</v>
      </c>
      <c r="K526" s="39">
        <f t="shared" si="130"/>
        <v>8.7999999999999995E-2</v>
      </c>
      <c r="L526" s="39">
        <f t="shared" si="131"/>
        <v>3.7000000000000002E-3</v>
      </c>
      <c r="M526" s="39">
        <f t="shared" si="132"/>
        <v>9.169999999999999E-2</v>
      </c>
      <c r="N526" s="10">
        <f t="shared" si="133"/>
        <v>639.03215989087869</v>
      </c>
      <c r="O526" s="13">
        <f t="shared" si="123"/>
        <v>3.579437861048884E-6</v>
      </c>
      <c r="P526" s="41">
        <f t="shared" si="134"/>
        <v>4204.572899525193</v>
      </c>
      <c r="Q526" s="42">
        <f t="shared" si="124"/>
        <v>2.3551251988116692E-5</v>
      </c>
      <c r="R526" s="10">
        <v>167854.04</v>
      </c>
      <c r="S526" s="10">
        <v>0</v>
      </c>
      <c r="T526" s="10">
        <v>0</v>
      </c>
      <c r="U526" s="10"/>
      <c r="V526" s="10">
        <v>16815.59</v>
      </c>
      <c r="W526" s="10">
        <v>706.96</v>
      </c>
      <c r="X526" s="10">
        <f t="shared" si="125"/>
        <v>16893.364211188673</v>
      </c>
      <c r="Y526" s="10">
        <f t="shared" si="126"/>
        <v>639.03215989087869</v>
      </c>
      <c r="Z526" s="10">
        <f t="shared" si="127"/>
        <v>4204.572899525193</v>
      </c>
      <c r="AA526" s="10"/>
      <c r="AB526" s="10"/>
      <c r="AC526" s="10"/>
      <c r="AD526" s="10"/>
      <c r="AE526" s="10"/>
      <c r="AF526" s="10"/>
      <c r="AG526" s="10"/>
      <c r="AH526" s="10"/>
      <c r="AI526" s="10"/>
    </row>
    <row r="527" spans="1:35" x14ac:dyDescent="0.4">
      <c r="A527" s="3">
        <v>6876</v>
      </c>
      <c r="B527" s="3" t="s">
        <v>1038</v>
      </c>
      <c r="C527" s="3" t="s">
        <v>570</v>
      </c>
      <c r="D527" s="9" t="s">
        <v>1039</v>
      </c>
      <c r="E527" s="10">
        <f t="shared" si="120"/>
        <v>106225.80576661574</v>
      </c>
      <c r="F527" s="11">
        <f t="shared" si="121"/>
        <v>5.9500709799390568E-4</v>
      </c>
      <c r="G527" s="10">
        <f t="shared" si="128"/>
        <v>31556.831791401295</v>
      </c>
      <c r="H527" s="11">
        <f t="shared" si="122"/>
        <v>1.7676061641120101E-4</v>
      </c>
      <c r="I527" s="11">
        <v>5.6588527472202824E-4</v>
      </c>
      <c r="J527" s="12">
        <f t="shared" si="129"/>
        <v>2.9121823271877436E-5</v>
      </c>
      <c r="K527" s="39">
        <f t="shared" si="130"/>
        <v>8.7999999999999995E-2</v>
      </c>
      <c r="L527" s="39">
        <f t="shared" si="131"/>
        <v>3.7000000000000002E-3</v>
      </c>
      <c r="M527" s="39">
        <f t="shared" si="132"/>
        <v>9.169999999999999E-2</v>
      </c>
      <c r="N527" s="10">
        <f t="shared" si="133"/>
        <v>5118.3948659291955</v>
      </c>
      <c r="O527" s="13">
        <f t="shared" si="123"/>
        <v>2.8669881612896733E-5</v>
      </c>
      <c r="P527" s="41">
        <f t="shared" si="134"/>
        <v>26438.436925472099</v>
      </c>
      <c r="Q527" s="42">
        <f t="shared" si="124"/>
        <v>1.4809073479830426E-4</v>
      </c>
      <c r="R527" s="10">
        <v>1176749.73</v>
      </c>
      <c r="S527" s="10">
        <v>328913.08</v>
      </c>
      <c r="T527" s="10">
        <v>0</v>
      </c>
      <c r="U527" s="10"/>
      <c r="V527" s="10">
        <v>105736.76</v>
      </c>
      <c r="W527" s="10">
        <v>5662.47</v>
      </c>
      <c r="X527" s="10">
        <f t="shared" si="125"/>
        <v>106225.80576661574</v>
      </c>
      <c r="Y527" s="10">
        <f t="shared" si="126"/>
        <v>5118.3948659291955</v>
      </c>
      <c r="Z527" s="10">
        <f t="shared" si="127"/>
        <v>26438.436925472099</v>
      </c>
      <c r="AA527" s="10"/>
      <c r="AB527" s="10"/>
      <c r="AC527" s="10"/>
      <c r="AD527" s="10"/>
      <c r="AE527" s="10"/>
      <c r="AF527" s="10"/>
      <c r="AG527" s="10"/>
      <c r="AH527" s="10"/>
      <c r="AI527" s="10"/>
    </row>
    <row r="528" spans="1:35" x14ac:dyDescent="0.4">
      <c r="A528" s="3">
        <v>6878</v>
      </c>
      <c r="B528" s="3" t="s">
        <v>1040</v>
      </c>
      <c r="C528" s="3" t="s">
        <v>570</v>
      </c>
      <c r="D528" s="9" t="s">
        <v>1041</v>
      </c>
      <c r="E528" s="10">
        <f t="shared" si="120"/>
        <v>5343.1389140538877</v>
      </c>
      <c r="F528" s="11">
        <f t="shared" si="121"/>
        <v>2.9928749953795705E-5</v>
      </c>
      <c r="G528" s="10">
        <f t="shared" si="128"/>
        <v>1588.2871236528467</v>
      </c>
      <c r="H528" s="11">
        <f t="shared" si="122"/>
        <v>8.8965398323462026E-6</v>
      </c>
      <c r="I528" s="11">
        <v>7.7884866413303869E-5</v>
      </c>
      <c r="J528" s="12">
        <f t="shared" si="129"/>
        <v>-4.7956116459508161E-5</v>
      </c>
      <c r="K528" s="39">
        <f t="shared" si="130"/>
        <v>8.7999999999999995E-2</v>
      </c>
      <c r="L528" s="39">
        <f t="shared" si="131"/>
        <v>3.7000000000000002E-3</v>
      </c>
      <c r="M528" s="39">
        <f t="shared" si="132"/>
        <v>9.169999999999999E-2</v>
      </c>
      <c r="N528" s="10">
        <f t="shared" si="133"/>
        <v>258.43850406586108</v>
      </c>
      <c r="O528" s="13">
        <f t="shared" si="123"/>
        <v>1.4476025218576533E-6</v>
      </c>
      <c r="P528" s="41">
        <f t="shared" si="134"/>
        <v>1329.8486195869857</v>
      </c>
      <c r="Q528" s="42">
        <f t="shared" si="124"/>
        <v>7.4489373104885499E-6</v>
      </c>
      <c r="R528" s="10">
        <v>60207.06</v>
      </c>
      <c r="S528" s="10">
        <v>16835.259999999998</v>
      </c>
      <c r="T528" s="10">
        <v>0</v>
      </c>
      <c r="U528" s="10"/>
      <c r="V528" s="10">
        <v>5318.54</v>
      </c>
      <c r="W528" s="10">
        <v>285.91000000000003</v>
      </c>
      <c r="X528" s="10">
        <f t="shared" si="125"/>
        <v>5343.1389140538877</v>
      </c>
      <c r="Y528" s="10">
        <f t="shared" si="126"/>
        <v>258.43850406586108</v>
      </c>
      <c r="Z528" s="10">
        <f t="shared" si="127"/>
        <v>1329.8486195869857</v>
      </c>
      <c r="AA528" s="10"/>
      <c r="AB528" s="10"/>
      <c r="AC528" s="10"/>
      <c r="AD528" s="10"/>
      <c r="AE528" s="10"/>
      <c r="AF528" s="10"/>
      <c r="AG528" s="10"/>
      <c r="AH528" s="10"/>
      <c r="AI528" s="10"/>
    </row>
    <row r="529" spans="1:35" x14ac:dyDescent="0.4">
      <c r="A529" s="3">
        <v>6879</v>
      </c>
      <c r="B529" s="3" t="s">
        <v>1042</v>
      </c>
      <c r="C529" s="3" t="s">
        <v>570</v>
      </c>
      <c r="D529" s="9" t="s">
        <v>1043</v>
      </c>
      <c r="E529" s="10">
        <f t="shared" si="120"/>
        <v>120485.89683055494</v>
      </c>
      <c r="F529" s="11">
        <f t="shared" si="121"/>
        <v>6.7488274911134698E-4</v>
      </c>
      <c r="G529" s="10">
        <f t="shared" si="128"/>
        <v>34813.360203379154</v>
      </c>
      <c r="H529" s="11">
        <f t="shared" si="122"/>
        <v>1.950015467196309E-4</v>
      </c>
      <c r="I529" s="11">
        <v>7.7360951256093182E-4</v>
      </c>
      <c r="J529" s="12">
        <f t="shared" si="129"/>
        <v>-9.8726763449584845E-5</v>
      </c>
      <c r="K529" s="39">
        <f t="shared" si="130"/>
        <v>8.7999999999999995E-2</v>
      </c>
      <c r="L529" s="39">
        <f t="shared" si="131"/>
        <v>3.7000000000000002E-3</v>
      </c>
      <c r="M529" s="39">
        <f t="shared" si="132"/>
        <v>9.169999999999999E-2</v>
      </c>
      <c r="N529" s="10">
        <f t="shared" si="133"/>
        <v>4825.7431570824838</v>
      </c>
      <c r="O529" s="13">
        <f t="shared" si="123"/>
        <v>2.7030639220267464E-5</v>
      </c>
      <c r="P529" s="41">
        <f t="shared" si="134"/>
        <v>29987.617046296669</v>
      </c>
      <c r="Q529" s="42">
        <f t="shared" si="124"/>
        <v>1.6797090749936342E-4</v>
      </c>
      <c r="R529" s="10">
        <v>1357949.43</v>
      </c>
      <c r="S529" s="10">
        <v>80137.77</v>
      </c>
      <c r="T529" s="10">
        <v>0</v>
      </c>
      <c r="U529" s="10"/>
      <c r="V529" s="10">
        <v>119931.2</v>
      </c>
      <c r="W529" s="10">
        <v>5338.71</v>
      </c>
      <c r="X529" s="10">
        <f t="shared" si="125"/>
        <v>120485.89683055494</v>
      </c>
      <c r="Y529" s="10">
        <f t="shared" si="126"/>
        <v>4825.7431570824838</v>
      </c>
      <c r="Z529" s="10">
        <f t="shared" si="127"/>
        <v>29987.617046296669</v>
      </c>
      <c r="AA529" s="10"/>
      <c r="AB529" s="10"/>
      <c r="AC529" s="10"/>
      <c r="AD529" s="10"/>
      <c r="AE529" s="10"/>
      <c r="AF529" s="10"/>
      <c r="AG529" s="10"/>
      <c r="AH529" s="10"/>
      <c r="AI529" s="10"/>
    </row>
    <row r="530" spans="1:35" x14ac:dyDescent="0.4">
      <c r="A530" s="3">
        <v>9921</v>
      </c>
      <c r="B530" s="3">
        <v>0</v>
      </c>
      <c r="C530" s="3" t="s">
        <v>570</v>
      </c>
      <c r="D530" s="9" t="s">
        <v>1044</v>
      </c>
      <c r="E530" s="10">
        <f t="shared" si="120"/>
        <v>8251.4382356127644</v>
      </c>
      <c r="F530" s="11">
        <f t="shared" si="121"/>
        <v>4.6219129931899237E-5</v>
      </c>
      <c r="G530" s="10">
        <f t="shared" si="128"/>
        <v>2365.8686792991743</v>
      </c>
      <c r="H530" s="11">
        <f t="shared" si="122"/>
        <v>1.3252040282916691E-5</v>
      </c>
      <c r="I530" s="11">
        <v>4.7141630763001693E-5</v>
      </c>
      <c r="J530" s="12">
        <f t="shared" si="129"/>
        <v>-9.2250083110245648E-7</v>
      </c>
      <c r="K530" s="39">
        <f t="shared" si="130"/>
        <v>8.7999999999999995E-2</v>
      </c>
      <c r="L530" s="39">
        <f t="shared" si="131"/>
        <v>3.7000000000000002E-3</v>
      </c>
      <c r="M530" s="39">
        <f t="shared" si="132"/>
        <v>9.169999999999999E-2</v>
      </c>
      <c r="N530" s="10">
        <f t="shared" si="133"/>
        <v>312.17628541913808</v>
      </c>
      <c r="O530" s="13">
        <f t="shared" si="123"/>
        <v>1.748606229053755E-6</v>
      </c>
      <c r="P530" s="41">
        <f t="shared" si="134"/>
        <v>2053.6923938800364</v>
      </c>
      <c r="Q530" s="42">
        <f t="shared" si="124"/>
        <v>1.1503434053862937E-5</v>
      </c>
      <c r="R530" s="10">
        <v>93334.37</v>
      </c>
      <c r="S530" s="10">
        <v>0</v>
      </c>
      <c r="T530" s="10">
        <v>0</v>
      </c>
      <c r="U530" s="10"/>
      <c r="V530" s="10">
        <v>8213.4500000000007</v>
      </c>
      <c r="W530" s="10">
        <v>345.36</v>
      </c>
      <c r="X530" s="10">
        <f t="shared" si="125"/>
        <v>8251.4382356127644</v>
      </c>
      <c r="Y530" s="10">
        <f t="shared" si="126"/>
        <v>312.17628541913808</v>
      </c>
      <c r="Z530" s="10">
        <f t="shared" si="127"/>
        <v>2053.6923938800364</v>
      </c>
      <c r="AA530" s="10"/>
      <c r="AB530" s="10"/>
      <c r="AC530" s="10"/>
      <c r="AD530" s="10"/>
      <c r="AE530" s="10"/>
      <c r="AF530" s="10"/>
      <c r="AG530" s="10"/>
      <c r="AH530" s="10"/>
      <c r="AI530" s="10"/>
    </row>
    <row r="531" spans="1:35" x14ac:dyDescent="0.4">
      <c r="A531" s="3">
        <v>6400</v>
      </c>
      <c r="B531" s="3" t="s">
        <v>1045</v>
      </c>
      <c r="C531" s="3" t="s">
        <v>570</v>
      </c>
      <c r="D531" s="9" t="s">
        <v>1046</v>
      </c>
      <c r="E531" s="10">
        <f t="shared" si="120"/>
        <v>40150.988406315577</v>
      </c>
      <c r="F531" s="11">
        <f t="shared" si="121"/>
        <v>2.2489942929420343E-4</v>
      </c>
      <c r="G531" s="10">
        <f t="shared" si="128"/>
        <v>11549.47497494639</v>
      </c>
      <c r="H531" s="11">
        <f t="shared" si="122"/>
        <v>6.4692562589681015E-5</v>
      </c>
      <c r="I531" s="11">
        <v>2.2851390699598858E-4</v>
      </c>
      <c r="J531" s="12">
        <f t="shared" si="129"/>
        <v>-3.6144777017851481E-6</v>
      </c>
      <c r="K531" s="39">
        <f t="shared" si="130"/>
        <v>8.7999999999999995E-2</v>
      </c>
      <c r="L531" s="39">
        <f t="shared" si="131"/>
        <v>3.7000000000000002E-3</v>
      </c>
      <c r="M531" s="39">
        <f t="shared" si="132"/>
        <v>9.169999999999999E-2</v>
      </c>
      <c r="N531" s="10">
        <f t="shared" si="133"/>
        <v>1556.3347317179446</v>
      </c>
      <c r="O531" s="13">
        <f t="shared" si="123"/>
        <v>8.7175635481754778E-6</v>
      </c>
      <c r="P531" s="41">
        <f t="shared" si="134"/>
        <v>9993.1402432284449</v>
      </c>
      <c r="Q531" s="42">
        <f t="shared" si="124"/>
        <v>5.5974999041505539E-5</v>
      </c>
      <c r="R531" s="10">
        <v>424502.96</v>
      </c>
      <c r="S531" s="10">
        <v>11195.7</v>
      </c>
      <c r="T531" s="10">
        <v>0</v>
      </c>
      <c r="U531" s="10"/>
      <c r="V531" s="10">
        <v>39966.14</v>
      </c>
      <c r="W531" s="10">
        <v>1721.77</v>
      </c>
      <c r="X531" s="10">
        <f t="shared" si="125"/>
        <v>40150.988406315577</v>
      </c>
      <c r="Y531" s="10">
        <f t="shared" si="126"/>
        <v>1556.3347317179446</v>
      </c>
      <c r="Z531" s="10">
        <f t="shared" si="127"/>
        <v>9993.1402432284449</v>
      </c>
      <c r="AA531" s="10"/>
      <c r="AB531" s="10"/>
      <c r="AC531" s="10"/>
      <c r="AD531" s="10"/>
      <c r="AE531" s="10"/>
      <c r="AF531" s="10"/>
      <c r="AG531" s="10"/>
      <c r="AH531" s="10"/>
      <c r="AI531" s="10"/>
    </row>
    <row r="532" spans="1:35" x14ac:dyDescent="0.4">
      <c r="A532" s="3">
        <v>9989</v>
      </c>
      <c r="B532" s="3">
        <v>0</v>
      </c>
      <c r="C532" s="3" t="s">
        <v>570</v>
      </c>
      <c r="D532" s="9" t="s">
        <v>1047</v>
      </c>
      <c r="E532" s="10">
        <f t="shared" si="120"/>
        <v>744.66832789699868</v>
      </c>
      <c r="F532" s="11">
        <f t="shared" si="121"/>
        <v>4.1711421961198983E-6</v>
      </c>
      <c r="G532" s="10">
        <f t="shared" si="128"/>
        <v>213.53289896858576</v>
      </c>
      <c r="H532" s="11">
        <f t="shared" si="122"/>
        <v>1.1960708570257228E-6</v>
      </c>
      <c r="I532" s="11">
        <v>4.3943321599381007E-6</v>
      </c>
      <c r="J532" s="12">
        <f t="shared" si="129"/>
        <v>-2.2318996381820243E-7</v>
      </c>
      <c r="K532" s="39">
        <f t="shared" si="130"/>
        <v>8.7999999999999995E-2</v>
      </c>
      <c r="L532" s="39">
        <f t="shared" si="131"/>
        <v>3.7000000000000002E-3</v>
      </c>
      <c r="M532" s="39">
        <f t="shared" si="132"/>
        <v>9.169999999999999E-2</v>
      </c>
      <c r="N532" s="10">
        <f t="shared" si="133"/>
        <v>28.193127004351737</v>
      </c>
      <c r="O532" s="13">
        <f t="shared" si="123"/>
        <v>1.5791935454073028E-7</v>
      </c>
      <c r="P532" s="41">
        <f t="shared" si="134"/>
        <v>185.33977196423402</v>
      </c>
      <c r="Q532" s="42">
        <f t="shared" si="124"/>
        <v>1.0381515024849925E-6</v>
      </c>
      <c r="R532" s="10">
        <v>8423.16</v>
      </c>
      <c r="S532" s="10">
        <v>0</v>
      </c>
      <c r="T532" s="10">
        <v>0</v>
      </c>
      <c r="U532" s="10"/>
      <c r="V532" s="10">
        <v>741.24</v>
      </c>
      <c r="W532" s="10">
        <v>31.19</v>
      </c>
      <c r="X532" s="10">
        <f t="shared" si="125"/>
        <v>744.66832789699868</v>
      </c>
      <c r="Y532" s="10">
        <f t="shared" si="126"/>
        <v>28.193127004351737</v>
      </c>
      <c r="Z532" s="10">
        <f t="shared" si="127"/>
        <v>185.33977196423402</v>
      </c>
      <c r="AA532" s="10"/>
      <c r="AB532" s="10"/>
      <c r="AC532" s="10"/>
      <c r="AD532" s="10"/>
      <c r="AE532" s="10"/>
      <c r="AF532" s="10"/>
      <c r="AG532" s="10"/>
      <c r="AH532" s="10"/>
      <c r="AI532" s="10"/>
    </row>
    <row r="533" spans="1:35" x14ac:dyDescent="0.4">
      <c r="A533" s="3">
        <v>6779</v>
      </c>
      <c r="B533" s="3" t="s">
        <v>1048</v>
      </c>
      <c r="C533" s="3" t="s">
        <v>570</v>
      </c>
      <c r="D533" s="9" t="s">
        <v>1049</v>
      </c>
      <c r="E533" s="10">
        <f t="shared" si="120"/>
        <v>33307.652838862909</v>
      </c>
      <c r="F533" s="11">
        <f t="shared" si="121"/>
        <v>1.8656756438432885E-4</v>
      </c>
      <c r="G533" s="10">
        <f t="shared" si="128"/>
        <v>9753.5563734623101</v>
      </c>
      <c r="H533" s="11">
        <f t="shared" si="122"/>
        <v>5.4633007780089293E-5</v>
      </c>
      <c r="I533" s="11">
        <v>1.9694144232653107E-4</v>
      </c>
      <c r="J533" s="12">
        <f t="shared" si="129"/>
        <v>-1.0373877942202218E-5</v>
      </c>
      <c r="K533" s="39">
        <f t="shared" si="130"/>
        <v>8.7999999999999995E-2</v>
      </c>
      <c r="L533" s="39">
        <f t="shared" si="131"/>
        <v>3.7000000000000002E-3</v>
      </c>
      <c r="M533" s="39">
        <f t="shared" si="132"/>
        <v>9.169999999999999E-2</v>
      </c>
      <c r="N533" s="10">
        <f t="shared" si="133"/>
        <v>1463.64722793384</v>
      </c>
      <c r="O533" s="13">
        <f t="shared" si="123"/>
        <v>8.1983891135936752E-6</v>
      </c>
      <c r="P533" s="41">
        <f t="shared" si="134"/>
        <v>8289.9091455284706</v>
      </c>
      <c r="Q533" s="42">
        <f t="shared" si="124"/>
        <v>4.643461866649562E-5</v>
      </c>
      <c r="R533" s="10">
        <v>376065.99</v>
      </c>
      <c r="S533" s="10">
        <v>60897</v>
      </c>
      <c r="T533" s="10">
        <v>0</v>
      </c>
      <c r="U533" s="10"/>
      <c r="V533" s="10">
        <v>33154.31</v>
      </c>
      <c r="W533" s="10">
        <v>1619.23</v>
      </c>
      <c r="X533" s="10">
        <f t="shared" si="125"/>
        <v>33307.652838862909</v>
      </c>
      <c r="Y533" s="10">
        <f t="shared" si="126"/>
        <v>1463.64722793384</v>
      </c>
      <c r="Z533" s="10">
        <f t="shared" si="127"/>
        <v>8289.9091455284706</v>
      </c>
      <c r="AA533" s="10"/>
      <c r="AB533" s="10"/>
      <c r="AC533" s="10"/>
      <c r="AD533" s="10"/>
      <c r="AE533" s="10"/>
      <c r="AF533" s="10"/>
      <c r="AG533" s="10"/>
      <c r="AH533" s="10"/>
      <c r="AI533" s="10"/>
    </row>
    <row r="534" spans="1:35" x14ac:dyDescent="0.4">
      <c r="A534" s="3">
        <v>6966</v>
      </c>
      <c r="B534" s="3" t="s">
        <v>1050</v>
      </c>
      <c r="C534" s="3" t="s">
        <v>570</v>
      </c>
      <c r="D534" s="9" t="s">
        <v>1051</v>
      </c>
      <c r="E534" s="10">
        <f t="shared" si="120"/>
        <v>15899.317788431883</v>
      </c>
      <c r="F534" s="11">
        <f t="shared" si="121"/>
        <v>8.9057521090142266E-5</v>
      </c>
      <c r="G534" s="10">
        <f t="shared" si="128"/>
        <v>4558.6310856836362</v>
      </c>
      <c r="H534" s="11">
        <f t="shared" si="122"/>
        <v>2.5534453078913491E-5</v>
      </c>
      <c r="I534" s="11">
        <v>9.5838223339926129E-5</v>
      </c>
      <c r="J534" s="12">
        <f t="shared" si="129"/>
        <v>-6.7807022497838631E-6</v>
      </c>
      <c r="K534" s="39">
        <f t="shared" si="130"/>
        <v>8.7999999999999995E-2</v>
      </c>
      <c r="L534" s="39">
        <f t="shared" si="131"/>
        <v>3.7000000000000002E-3</v>
      </c>
      <c r="M534" s="39">
        <f t="shared" si="132"/>
        <v>9.169999999999999E-2</v>
      </c>
      <c r="N534" s="10">
        <f t="shared" si="133"/>
        <v>601.46542830059786</v>
      </c>
      <c r="O534" s="13">
        <f t="shared" si="123"/>
        <v>3.3690137387432489E-6</v>
      </c>
      <c r="P534" s="41">
        <f t="shared" si="134"/>
        <v>3957.1656573830383</v>
      </c>
      <c r="Q534" s="42">
        <f t="shared" si="124"/>
        <v>2.2165439340170244E-5</v>
      </c>
      <c r="R534" s="10">
        <v>177503.39</v>
      </c>
      <c r="S534" s="10">
        <v>0</v>
      </c>
      <c r="T534" s="10">
        <v>0</v>
      </c>
      <c r="U534" s="10"/>
      <c r="V534" s="10">
        <v>15826.119999999999</v>
      </c>
      <c r="W534" s="10">
        <v>665.4</v>
      </c>
      <c r="X534" s="10">
        <f t="shared" si="125"/>
        <v>15899.317788431883</v>
      </c>
      <c r="Y534" s="10">
        <f t="shared" si="126"/>
        <v>601.46542830059786</v>
      </c>
      <c r="Z534" s="10">
        <f t="shared" si="127"/>
        <v>3957.1656573830383</v>
      </c>
      <c r="AA534" s="10"/>
      <c r="AB534" s="10"/>
      <c r="AC534" s="10"/>
      <c r="AD534" s="10"/>
      <c r="AE534" s="10"/>
      <c r="AF534" s="10"/>
      <c r="AG534" s="10"/>
      <c r="AH534" s="10"/>
      <c r="AI534" s="10"/>
    </row>
    <row r="535" spans="1:35" x14ac:dyDescent="0.4">
      <c r="A535" s="3">
        <v>6958</v>
      </c>
      <c r="B535" s="3" t="s">
        <v>1052</v>
      </c>
      <c r="C535" s="3" t="s">
        <v>570</v>
      </c>
      <c r="D535" s="9" t="s">
        <v>1053</v>
      </c>
      <c r="E535" s="10">
        <f t="shared" si="120"/>
        <v>23243.18773207596</v>
      </c>
      <c r="F535" s="11">
        <f t="shared" si="121"/>
        <v>1.3019305036833588E-4</v>
      </c>
      <c r="G535" s="10">
        <f t="shared" si="128"/>
        <v>6739.5633561179538</v>
      </c>
      <c r="H535" s="11">
        <f t="shared" si="122"/>
        <v>3.775060123413144E-5</v>
      </c>
      <c r="I535" s="11">
        <v>1.1808505457630073E-4</v>
      </c>
      <c r="J535" s="12">
        <f t="shared" si="129"/>
        <v>1.2107995792035145E-5</v>
      </c>
      <c r="K535" s="39">
        <f t="shared" si="130"/>
        <v>8.7999999999999995E-2</v>
      </c>
      <c r="L535" s="39">
        <f t="shared" si="131"/>
        <v>3.7000000000000002E-3</v>
      </c>
      <c r="M535" s="39">
        <f t="shared" si="132"/>
        <v>9.169999999999999E-2</v>
      </c>
      <c r="N535" s="10">
        <f t="shared" si="133"/>
        <v>954.58908958690915</v>
      </c>
      <c r="O535" s="13">
        <f t="shared" si="123"/>
        <v>5.3469802358539153E-6</v>
      </c>
      <c r="P535" s="41">
        <f t="shared" si="134"/>
        <v>5784.974266531045</v>
      </c>
      <c r="Q535" s="42">
        <f t="shared" si="124"/>
        <v>3.2403620998277528E-5</v>
      </c>
      <c r="R535" s="10">
        <v>262911.13</v>
      </c>
      <c r="S535" s="10">
        <v>22508.43</v>
      </c>
      <c r="T535" s="10">
        <v>0</v>
      </c>
      <c r="U535" s="10"/>
      <c r="V535" s="10">
        <v>23136.18</v>
      </c>
      <c r="W535" s="10">
        <v>1056.06</v>
      </c>
      <c r="X535" s="10">
        <f t="shared" si="125"/>
        <v>23243.18773207596</v>
      </c>
      <c r="Y535" s="10">
        <f t="shared" si="126"/>
        <v>954.58908958690915</v>
      </c>
      <c r="Z535" s="10">
        <f t="shared" si="127"/>
        <v>5784.974266531045</v>
      </c>
      <c r="AA535" s="10"/>
      <c r="AB535" s="10"/>
      <c r="AC535" s="10"/>
      <c r="AD535" s="10"/>
      <c r="AE535" s="10"/>
      <c r="AF535" s="10"/>
      <c r="AG535" s="10"/>
      <c r="AH535" s="10"/>
      <c r="AI535" s="10"/>
    </row>
    <row r="536" spans="1:35" x14ac:dyDescent="0.4">
      <c r="A536" s="3">
        <v>6630</v>
      </c>
      <c r="B536" s="3" t="s">
        <v>1054</v>
      </c>
      <c r="C536" s="3" t="s">
        <v>570</v>
      </c>
      <c r="D536" s="9" t="s">
        <v>1055</v>
      </c>
      <c r="E536" s="10">
        <f t="shared" si="120"/>
        <v>42620.869323181971</v>
      </c>
      <c r="F536" s="11">
        <f t="shared" si="121"/>
        <v>2.3873407772194977E-4</v>
      </c>
      <c r="G536" s="10">
        <f t="shared" si="128"/>
        <v>12220.153595727645</v>
      </c>
      <c r="H536" s="11">
        <f t="shared" si="122"/>
        <v>6.8449263110403495E-5</v>
      </c>
      <c r="I536" s="11">
        <v>2.4880474353969925E-4</v>
      </c>
      <c r="J536" s="12">
        <f t="shared" si="129"/>
        <v>-1.0070665817749476E-5</v>
      </c>
      <c r="K536" s="39">
        <f t="shared" si="130"/>
        <v>8.7999999999999995E-2</v>
      </c>
      <c r="L536" s="39">
        <f t="shared" si="131"/>
        <v>3.7000000000000002E-3</v>
      </c>
      <c r="M536" s="39">
        <f t="shared" si="132"/>
        <v>9.169999999999999E-2</v>
      </c>
      <c r="N536" s="10">
        <f t="shared" si="133"/>
        <v>1612.2871062472611</v>
      </c>
      <c r="O536" s="13">
        <f t="shared" si="123"/>
        <v>9.0309719497808418E-6</v>
      </c>
      <c r="P536" s="41">
        <f t="shared" si="134"/>
        <v>10607.866489480384</v>
      </c>
      <c r="Q536" s="42">
        <f t="shared" si="124"/>
        <v>5.9418291160622657E-5</v>
      </c>
      <c r="R536" s="10">
        <v>465331.12</v>
      </c>
      <c r="S536" s="10">
        <v>0</v>
      </c>
      <c r="T536" s="10">
        <v>0</v>
      </c>
      <c r="U536" s="10"/>
      <c r="V536" s="10">
        <v>42424.649999999994</v>
      </c>
      <c r="W536" s="10">
        <v>1783.67</v>
      </c>
      <c r="X536" s="10">
        <f t="shared" si="125"/>
        <v>42620.869323181971</v>
      </c>
      <c r="Y536" s="10">
        <f t="shared" si="126"/>
        <v>1612.2871062472611</v>
      </c>
      <c r="Z536" s="10">
        <f t="shared" si="127"/>
        <v>10607.866489480384</v>
      </c>
      <c r="AA536" s="10"/>
      <c r="AB536" s="10"/>
      <c r="AC536" s="10"/>
      <c r="AD536" s="10"/>
      <c r="AE536" s="10"/>
      <c r="AF536" s="10"/>
      <c r="AG536" s="10"/>
      <c r="AH536" s="10"/>
      <c r="AI536" s="10"/>
    </row>
    <row r="537" spans="1:35" x14ac:dyDescent="0.4">
      <c r="A537" s="3">
        <v>6642</v>
      </c>
      <c r="B537" s="3" t="s">
        <v>1056</v>
      </c>
      <c r="C537" s="3" t="s">
        <v>1057</v>
      </c>
      <c r="D537" s="9" t="s">
        <v>1058</v>
      </c>
      <c r="E537" s="10">
        <f t="shared" si="120"/>
        <v>5488.1565508947651</v>
      </c>
      <c r="F537" s="11">
        <f t="shared" si="121"/>
        <v>3.0741043375642754E-5</v>
      </c>
      <c r="G537" s="10">
        <f t="shared" si="128"/>
        <v>1365.941917416349</v>
      </c>
      <c r="H537" s="11">
        <f t="shared" si="122"/>
        <v>7.6511082259595308E-6</v>
      </c>
      <c r="I537" s="11">
        <v>2.887574641951356E-5</v>
      </c>
      <c r="J537" s="12">
        <f t="shared" si="129"/>
        <v>1.8652969561291947E-6</v>
      </c>
      <c r="K537" s="39">
        <f t="shared" si="130"/>
        <v>9.1700000000000004E-2</v>
      </c>
      <c r="L537" s="39">
        <f t="shared" si="131"/>
        <v>0</v>
      </c>
      <c r="M537" s="39">
        <f t="shared" si="132"/>
        <v>9.1700000000000004E-2</v>
      </c>
      <c r="N537" s="10">
        <f t="shared" si="133"/>
        <v>0</v>
      </c>
      <c r="O537" s="13">
        <f t="shared" si="123"/>
        <v>0</v>
      </c>
      <c r="P537" s="41">
        <f t="shared" si="134"/>
        <v>1365.941917416349</v>
      </c>
      <c r="Q537" s="42">
        <f t="shared" si="124"/>
        <v>7.6511082259595308E-6</v>
      </c>
      <c r="R537" s="10">
        <v>59572.83</v>
      </c>
      <c r="S537" s="10">
        <v>22622.69</v>
      </c>
      <c r="T537" s="10">
        <v>0</v>
      </c>
      <c r="U537" s="10"/>
      <c r="V537" s="10">
        <v>5462.89</v>
      </c>
      <c r="W537" s="10">
        <v>0</v>
      </c>
      <c r="X537" s="10">
        <f t="shared" si="125"/>
        <v>5488.1565508947651</v>
      </c>
      <c r="Y537" s="10">
        <f t="shared" si="126"/>
        <v>0</v>
      </c>
      <c r="Z537" s="10">
        <f t="shared" si="127"/>
        <v>1365.941917416349</v>
      </c>
      <c r="AA537" s="10"/>
      <c r="AB537" s="10"/>
      <c r="AC537" s="10"/>
      <c r="AD537" s="10"/>
      <c r="AE537" s="10"/>
      <c r="AF537" s="10"/>
      <c r="AG537" s="10"/>
      <c r="AH537" s="10"/>
      <c r="AI537" s="10"/>
    </row>
    <row r="538" spans="1:35" x14ac:dyDescent="0.4">
      <c r="A538" s="3">
        <v>6643</v>
      </c>
      <c r="B538" s="3" t="s">
        <v>1059</v>
      </c>
      <c r="C538" s="3" t="s">
        <v>1057</v>
      </c>
      <c r="D538" s="9" t="s">
        <v>1060</v>
      </c>
      <c r="E538" s="10">
        <f t="shared" si="120"/>
        <v>247247.80737403937</v>
      </c>
      <c r="F538" s="11">
        <f t="shared" si="121"/>
        <v>1.384919599237513E-3</v>
      </c>
      <c r="G538" s="10">
        <f t="shared" si="128"/>
        <v>61537.265008670722</v>
      </c>
      <c r="H538" s="11">
        <f t="shared" si="122"/>
        <v>3.4469128482523918E-4</v>
      </c>
      <c r="I538" s="11">
        <v>1.5388209601100197E-3</v>
      </c>
      <c r="J538" s="12">
        <f t="shared" si="129"/>
        <v>-1.539013608725067E-4</v>
      </c>
      <c r="K538" s="39">
        <f t="shared" si="130"/>
        <v>9.1700000000000004E-2</v>
      </c>
      <c r="L538" s="39">
        <f t="shared" si="131"/>
        <v>0</v>
      </c>
      <c r="M538" s="39">
        <f t="shared" si="132"/>
        <v>9.1700000000000004E-2</v>
      </c>
      <c r="N538" s="10">
        <f t="shared" si="133"/>
        <v>0</v>
      </c>
      <c r="O538" s="13">
        <f t="shared" si="123"/>
        <v>0</v>
      </c>
      <c r="P538" s="41">
        <f t="shared" si="134"/>
        <v>61537.265008670722</v>
      </c>
      <c r="Q538" s="42">
        <f t="shared" si="124"/>
        <v>3.4469128482523918E-4</v>
      </c>
      <c r="R538" s="10">
        <v>2662154.1</v>
      </c>
      <c r="S538" s="10">
        <v>437749.4</v>
      </c>
      <c r="T538" s="10">
        <v>248162.49</v>
      </c>
      <c r="U538" s="10"/>
      <c r="V538" s="10">
        <v>246109.52</v>
      </c>
      <c r="W538" s="10">
        <v>0</v>
      </c>
      <c r="X538" s="10">
        <f t="shared" si="125"/>
        <v>247247.80737403937</v>
      </c>
      <c r="Y538" s="10">
        <f t="shared" si="126"/>
        <v>0</v>
      </c>
      <c r="Z538" s="10">
        <f t="shared" si="127"/>
        <v>61537.265008670722</v>
      </c>
      <c r="AA538" s="10"/>
      <c r="AB538" s="10"/>
      <c r="AC538" s="10"/>
      <c r="AD538" s="10"/>
      <c r="AE538" s="10"/>
      <c r="AF538" s="10"/>
      <c r="AG538" s="10"/>
      <c r="AH538" s="10"/>
      <c r="AI538" s="10"/>
    </row>
    <row r="539" spans="1:35" x14ac:dyDescent="0.4">
      <c r="A539" s="3">
        <v>6530</v>
      </c>
      <c r="B539" s="3" t="s">
        <v>1061</v>
      </c>
      <c r="C539" s="3" t="s">
        <v>1057</v>
      </c>
      <c r="D539" s="9" t="s">
        <v>1062</v>
      </c>
      <c r="E539" s="10">
        <f t="shared" si="120"/>
        <v>31913.564691201114</v>
      </c>
      <c r="F539" s="11">
        <f t="shared" si="121"/>
        <v>1.7875879948862745E-4</v>
      </c>
      <c r="G539" s="10">
        <f t="shared" si="128"/>
        <v>7942.9359096512799</v>
      </c>
      <c r="H539" s="11">
        <f t="shared" si="122"/>
        <v>4.4491102807322678E-5</v>
      </c>
      <c r="I539" s="11">
        <v>1.8084526098608857E-4</v>
      </c>
      <c r="J539" s="12">
        <f t="shared" si="129"/>
        <v>-2.0864614974611161E-6</v>
      </c>
      <c r="K539" s="39">
        <f t="shared" si="130"/>
        <v>9.1700000000000004E-2</v>
      </c>
      <c r="L539" s="39">
        <f t="shared" si="131"/>
        <v>0</v>
      </c>
      <c r="M539" s="39">
        <f t="shared" si="132"/>
        <v>9.1700000000000004E-2</v>
      </c>
      <c r="N539" s="10">
        <f t="shared" si="133"/>
        <v>0</v>
      </c>
      <c r="O539" s="13">
        <f t="shared" si="123"/>
        <v>0</v>
      </c>
      <c r="P539" s="41">
        <f t="shared" si="134"/>
        <v>7942.9359096512799</v>
      </c>
      <c r="Q539" s="42">
        <f t="shared" si="124"/>
        <v>4.4491102807322678E-5</v>
      </c>
      <c r="R539" s="10">
        <v>346420.17</v>
      </c>
      <c r="S539" s="10">
        <v>46691.63</v>
      </c>
      <c r="T539" s="10">
        <v>0</v>
      </c>
      <c r="U539" s="10"/>
      <c r="V539" s="10">
        <v>31766.639999999999</v>
      </c>
      <c r="W539" s="10">
        <v>0</v>
      </c>
      <c r="X539" s="10">
        <f t="shared" si="125"/>
        <v>31913.564691201114</v>
      </c>
      <c r="Y539" s="10">
        <f t="shared" si="126"/>
        <v>0</v>
      </c>
      <c r="Z539" s="10">
        <f t="shared" si="127"/>
        <v>7942.9359096512799</v>
      </c>
      <c r="AA539" s="10"/>
      <c r="AB539" s="10"/>
      <c r="AC539" s="10"/>
      <c r="AD539" s="10"/>
      <c r="AE539" s="10"/>
      <c r="AF539" s="10"/>
      <c r="AG539" s="10"/>
      <c r="AH539" s="10"/>
      <c r="AI539" s="10"/>
    </row>
    <row r="540" spans="1:35" x14ac:dyDescent="0.4">
      <c r="A540" s="3">
        <v>6443</v>
      </c>
      <c r="B540" s="3" t="s">
        <v>1063</v>
      </c>
      <c r="C540" s="3" t="s">
        <v>1057</v>
      </c>
      <c r="D540" s="9" t="s">
        <v>1064</v>
      </c>
      <c r="E540" s="10">
        <f t="shared" si="120"/>
        <v>21746.647914133369</v>
      </c>
      <c r="F540" s="11">
        <f t="shared" si="121"/>
        <v>1.2181041859934066E-4</v>
      </c>
      <c r="G540" s="10">
        <f t="shared" si="128"/>
        <v>5412.5019346189501</v>
      </c>
      <c r="H540" s="11">
        <f t="shared" si="122"/>
        <v>3.0317275974160145E-5</v>
      </c>
      <c r="I540" s="11">
        <v>1.2325704753235036E-4</v>
      </c>
      <c r="J540" s="12">
        <f t="shared" si="129"/>
        <v>-1.4466289330097024E-6</v>
      </c>
      <c r="K540" s="39">
        <f t="shared" si="130"/>
        <v>9.1700000000000004E-2</v>
      </c>
      <c r="L540" s="39">
        <f t="shared" si="131"/>
        <v>0</v>
      </c>
      <c r="M540" s="39">
        <f t="shared" si="132"/>
        <v>9.1700000000000004E-2</v>
      </c>
      <c r="N540" s="10">
        <f t="shared" si="133"/>
        <v>0</v>
      </c>
      <c r="O540" s="13">
        <f t="shared" si="123"/>
        <v>0</v>
      </c>
      <c r="P540" s="41">
        <f t="shared" si="134"/>
        <v>5412.5019346189501</v>
      </c>
      <c r="Q540" s="42">
        <f t="shared" si="124"/>
        <v>3.0317275974160145E-5</v>
      </c>
      <c r="R540" s="10">
        <v>236057.32</v>
      </c>
      <c r="S540" s="10">
        <v>239648.33</v>
      </c>
      <c r="T540" s="10">
        <v>0</v>
      </c>
      <c r="U540" s="10"/>
      <c r="V540" s="10">
        <v>21646.53</v>
      </c>
      <c r="W540" s="10">
        <v>0</v>
      </c>
      <c r="X540" s="10">
        <f t="shared" si="125"/>
        <v>21746.647914133369</v>
      </c>
      <c r="Y540" s="10">
        <f t="shared" si="126"/>
        <v>0</v>
      </c>
      <c r="Z540" s="10">
        <f t="shared" si="127"/>
        <v>5412.5019346189501</v>
      </c>
      <c r="AA540" s="10"/>
      <c r="AB540" s="10"/>
      <c r="AC540" s="10"/>
      <c r="AD540" s="10"/>
      <c r="AE540" s="10"/>
      <c r="AF540" s="10"/>
      <c r="AG540" s="10"/>
      <c r="AH540" s="10"/>
      <c r="AI540" s="10"/>
    </row>
    <row r="541" spans="1:35" x14ac:dyDescent="0.4">
      <c r="A541" s="3">
        <v>6762</v>
      </c>
      <c r="B541" s="3" t="s">
        <v>1065</v>
      </c>
      <c r="C541" s="3" t="s">
        <v>1057</v>
      </c>
      <c r="D541" s="9" t="s">
        <v>1066</v>
      </c>
      <c r="E541" s="10">
        <f t="shared" si="120"/>
        <v>3164092.4702489409</v>
      </c>
      <c r="F541" s="11">
        <f t="shared" si="121"/>
        <v>1.7723164959026042E-2</v>
      </c>
      <c r="G541" s="10">
        <f t="shared" si="128"/>
        <v>787507.88094589533</v>
      </c>
      <c r="H541" s="11">
        <f t="shared" si="122"/>
        <v>4.4111011962425489E-3</v>
      </c>
      <c r="I541" s="11">
        <v>1.727714905400525E-2</v>
      </c>
      <c r="J541" s="12">
        <f t="shared" si="129"/>
        <v>4.4601590502079194E-4</v>
      </c>
      <c r="K541" s="39">
        <f t="shared" si="130"/>
        <v>9.1700000000000004E-2</v>
      </c>
      <c r="L541" s="39">
        <f t="shared" si="131"/>
        <v>0</v>
      </c>
      <c r="M541" s="39">
        <f t="shared" si="132"/>
        <v>9.1700000000000004E-2</v>
      </c>
      <c r="N541" s="10">
        <f t="shared" si="133"/>
        <v>0</v>
      </c>
      <c r="O541" s="13">
        <f t="shared" si="123"/>
        <v>0</v>
      </c>
      <c r="P541" s="41">
        <f t="shared" si="134"/>
        <v>787507.88094589533</v>
      </c>
      <c r="Q541" s="42">
        <f t="shared" si="124"/>
        <v>4.4111011962425489E-3</v>
      </c>
      <c r="R541" s="10">
        <v>34287134.760000005</v>
      </c>
      <c r="S541" s="10">
        <v>5625611.5099999998</v>
      </c>
      <c r="T541" s="10">
        <v>0</v>
      </c>
      <c r="U541" s="10"/>
      <c r="V541" s="10">
        <v>3149525.5199999996</v>
      </c>
      <c r="W541" s="10">
        <v>0</v>
      </c>
      <c r="X541" s="10">
        <f t="shared" si="125"/>
        <v>3164092.4702489409</v>
      </c>
      <c r="Y541" s="10">
        <f t="shared" si="126"/>
        <v>0</v>
      </c>
      <c r="Z541" s="10">
        <f t="shared" si="127"/>
        <v>787507.88094589533</v>
      </c>
      <c r="AA541" s="10"/>
      <c r="AB541" s="10"/>
      <c r="AC541" s="10"/>
      <c r="AD541" s="10"/>
      <c r="AE541" s="10"/>
      <c r="AF541" s="10"/>
      <c r="AG541" s="10"/>
      <c r="AH541" s="10"/>
      <c r="AI541" s="10"/>
    </row>
    <row r="542" spans="1:35" x14ac:dyDescent="0.4">
      <c r="A542" s="3">
        <v>6780</v>
      </c>
      <c r="B542" s="3" t="s">
        <v>1067</v>
      </c>
      <c r="C542" s="3" t="s">
        <v>1057</v>
      </c>
      <c r="D542" s="9" t="s">
        <v>1068</v>
      </c>
      <c r="E542" s="10">
        <f t="shared" si="120"/>
        <v>493838.03737229639</v>
      </c>
      <c r="F542" s="11">
        <f t="shared" si="121"/>
        <v>2.7661558825119504E-3</v>
      </c>
      <c r="G542" s="10">
        <f t="shared" si="128"/>
        <v>122910.86622728806</v>
      </c>
      <c r="H542" s="11">
        <f t="shared" si="122"/>
        <v>6.8846583274212014E-4</v>
      </c>
      <c r="I542" s="11">
        <v>2.7756928848289325E-3</v>
      </c>
      <c r="J542" s="12">
        <f t="shared" si="129"/>
        <v>-9.53700231698211E-6</v>
      </c>
      <c r="K542" s="39">
        <f t="shared" si="130"/>
        <v>9.1700000000000004E-2</v>
      </c>
      <c r="L542" s="39">
        <f t="shared" si="131"/>
        <v>0</v>
      </c>
      <c r="M542" s="39">
        <f t="shared" si="132"/>
        <v>9.1700000000000004E-2</v>
      </c>
      <c r="N542" s="10">
        <f t="shared" si="133"/>
        <v>0</v>
      </c>
      <c r="O542" s="13">
        <f t="shared" si="123"/>
        <v>0</v>
      </c>
      <c r="P542" s="41">
        <f t="shared" si="134"/>
        <v>122910.86622728806</v>
      </c>
      <c r="Q542" s="42">
        <f t="shared" si="124"/>
        <v>6.8846583274212014E-4</v>
      </c>
      <c r="R542" s="10">
        <v>5359046.38</v>
      </c>
      <c r="S542" s="10">
        <v>1637952.25</v>
      </c>
      <c r="T542" s="10">
        <v>0</v>
      </c>
      <c r="U542" s="10"/>
      <c r="V542" s="10">
        <v>491564.49</v>
      </c>
      <c r="W542" s="10">
        <v>0</v>
      </c>
      <c r="X542" s="10">
        <f t="shared" si="125"/>
        <v>493838.03737229639</v>
      </c>
      <c r="Y542" s="10">
        <f t="shared" si="126"/>
        <v>0</v>
      </c>
      <c r="Z542" s="10">
        <f t="shared" si="127"/>
        <v>122910.86622728806</v>
      </c>
      <c r="AA542" s="10"/>
      <c r="AB542" s="10"/>
      <c r="AC542" s="10"/>
      <c r="AD542" s="10"/>
      <c r="AE542" s="10"/>
      <c r="AF542" s="10"/>
      <c r="AG542" s="10"/>
      <c r="AH542" s="10"/>
      <c r="AI542" s="10"/>
    </row>
    <row r="543" spans="1:35" x14ac:dyDescent="0.4">
      <c r="A543" s="3">
        <v>6825</v>
      </c>
      <c r="B543" s="3" t="s">
        <v>1069</v>
      </c>
      <c r="C543" s="3" t="s">
        <v>1057</v>
      </c>
      <c r="D543" s="9" t="s">
        <v>1070</v>
      </c>
      <c r="E543" s="10">
        <f t="shared" si="120"/>
        <v>1247395.4893032089</v>
      </c>
      <c r="F543" s="11">
        <f t="shared" si="121"/>
        <v>6.9870891049926883E-3</v>
      </c>
      <c r="G543" s="10">
        <f t="shared" si="128"/>
        <v>310463.0435801869</v>
      </c>
      <c r="H543" s="11">
        <f t="shared" si="122"/>
        <v>1.7390097750904332E-3</v>
      </c>
      <c r="I543" s="11">
        <v>7.1945984423453842E-3</v>
      </c>
      <c r="J543" s="12">
        <f t="shared" si="129"/>
        <v>-2.0750933735269594E-4</v>
      </c>
      <c r="K543" s="39">
        <f t="shared" si="130"/>
        <v>9.1700000000000004E-2</v>
      </c>
      <c r="L543" s="39">
        <f t="shared" si="131"/>
        <v>0</v>
      </c>
      <c r="M543" s="39">
        <f t="shared" si="132"/>
        <v>9.1700000000000004E-2</v>
      </c>
      <c r="N543" s="10">
        <f t="shared" si="133"/>
        <v>0</v>
      </c>
      <c r="O543" s="13">
        <f t="shared" si="123"/>
        <v>0</v>
      </c>
      <c r="P543" s="41">
        <f t="shared" si="134"/>
        <v>310463.0435801869</v>
      </c>
      <c r="Q543" s="42">
        <f t="shared" si="124"/>
        <v>1.7390097750904332E-3</v>
      </c>
      <c r="R543" s="10">
        <v>13475990.75</v>
      </c>
      <c r="S543" s="10">
        <v>3092047.8</v>
      </c>
      <c r="T543" s="10">
        <v>0</v>
      </c>
      <c r="U543" s="10"/>
      <c r="V543" s="10">
        <v>1241652.69</v>
      </c>
      <c r="W543" s="10">
        <v>0</v>
      </c>
      <c r="X543" s="10">
        <f t="shared" si="125"/>
        <v>1247395.4893032089</v>
      </c>
      <c r="Y543" s="10">
        <f t="shared" si="126"/>
        <v>0</v>
      </c>
      <c r="Z543" s="10">
        <f t="shared" si="127"/>
        <v>310463.0435801869</v>
      </c>
      <c r="AA543" s="10"/>
      <c r="AB543" s="10"/>
      <c r="AC543" s="10"/>
      <c r="AD543" s="10"/>
      <c r="AE543" s="10"/>
      <c r="AF543" s="10"/>
      <c r="AG543" s="10"/>
      <c r="AH543" s="10"/>
      <c r="AI543" s="10"/>
    </row>
    <row r="544" spans="1:35" x14ac:dyDescent="0.4">
      <c r="A544" s="3">
        <v>6802</v>
      </c>
      <c r="B544" s="3" t="s">
        <v>1071</v>
      </c>
      <c r="C544" s="3" t="s">
        <v>1057</v>
      </c>
      <c r="D544" s="9" t="s">
        <v>1072</v>
      </c>
      <c r="E544" s="10">
        <f t="shared" si="120"/>
        <v>2657686.7634375845</v>
      </c>
      <c r="F544" s="11">
        <f t="shared" si="121"/>
        <v>1.4886613258214431E-2</v>
      </c>
      <c r="G544" s="10">
        <f t="shared" si="128"/>
        <v>661469.05976108229</v>
      </c>
      <c r="H544" s="11">
        <f t="shared" si="122"/>
        <v>3.7051146171196325E-3</v>
      </c>
      <c r="I544" s="11">
        <v>1.4291782592543307E-2</v>
      </c>
      <c r="J544" s="12">
        <f t="shared" si="129"/>
        <v>5.9483066567112344E-4</v>
      </c>
      <c r="K544" s="39">
        <f t="shared" si="130"/>
        <v>9.1700000000000004E-2</v>
      </c>
      <c r="L544" s="39">
        <f t="shared" si="131"/>
        <v>0</v>
      </c>
      <c r="M544" s="39">
        <f t="shared" si="132"/>
        <v>9.1700000000000004E-2</v>
      </c>
      <c r="N544" s="10">
        <f t="shared" si="133"/>
        <v>0</v>
      </c>
      <c r="O544" s="13">
        <f t="shared" si="123"/>
        <v>0</v>
      </c>
      <c r="P544" s="41">
        <f t="shared" si="134"/>
        <v>661469.05976108229</v>
      </c>
      <c r="Q544" s="42">
        <f t="shared" si="124"/>
        <v>3.7051146171196325E-3</v>
      </c>
      <c r="R544" s="10">
        <v>28734257.149999999</v>
      </c>
      <c r="S544" s="10">
        <v>2628157.8199999998</v>
      </c>
      <c r="T544" s="10">
        <v>0</v>
      </c>
      <c r="U544" s="10"/>
      <c r="V544" s="10">
        <v>2645451.2199999997</v>
      </c>
      <c r="W544" s="10">
        <v>0</v>
      </c>
      <c r="X544" s="10">
        <f t="shared" si="125"/>
        <v>2657686.7634375845</v>
      </c>
      <c r="Y544" s="10">
        <f t="shared" si="126"/>
        <v>0</v>
      </c>
      <c r="Z544" s="10">
        <f t="shared" si="127"/>
        <v>661469.05976108229</v>
      </c>
      <c r="AA544" s="10"/>
      <c r="AB544" s="10"/>
      <c r="AC544" s="10"/>
      <c r="AD544" s="10"/>
      <c r="AE544" s="10"/>
      <c r="AF544" s="10"/>
      <c r="AG544" s="10"/>
      <c r="AH544" s="10"/>
      <c r="AI544" s="10"/>
    </row>
    <row r="545" spans="1:35" x14ac:dyDescent="0.4">
      <c r="A545" s="3">
        <v>6667</v>
      </c>
      <c r="B545" s="3" t="s">
        <v>1073</v>
      </c>
      <c r="C545" s="3" t="s">
        <v>1057</v>
      </c>
      <c r="D545" s="9" t="s">
        <v>1074</v>
      </c>
      <c r="E545" s="10">
        <f t="shared" si="120"/>
        <v>3173241.6013115407</v>
      </c>
      <c r="F545" s="11">
        <f t="shared" si="121"/>
        <v>1.7774412373752026E-2</v>
      </c>
      <c r="G545" s="10">
        <f t="shared" si="128"/>
        <v>789784.99922968482</v>
      </c>
      <c r="H545" s="11">
        <f t="shared" si="122"/>
        <v>4.4238561151819563E-3</v>
      </c>
      <c r="I545" s="11">
        <v>1.7930505547915292E-2</v>
      </c>
      <c r="J545" s="12">
        <f t="shared" si="129"/>
        <v>-1.5609317416326665E-4</v>
      </c>
      <c r="K545" s="39">
        <f t="shared" si="130"/>
        <v>9.1700000000000004E-2</v>
      </c>
      <c r="L545" s="39">
        <f t="shared" si="131"/>
        <v>0</v>
      </c>
      <c r="M545" s="39">
        <f t="shared" si="132"/>
        <v>9.1700000000000004E-2</v>
      </c>
      <c r="N545" s="10">
        <f t="shared" si="133"/>
        <v>0</v>
      </c>
      <c r="O545" s="13">
        <f t="shared" si="123"/>
        <v>0</v>
      </c>
      <c r="P545" s="41">
        <f t="shared" si="134"/>
        <v>789784.99922968482</v>
      </c>
      <c r="Q545" s="42">
        <f t="shared" si="124"/>
        <v>4.4238561151819563E-3</v>
      </c>
      <c r="R545" s="10">
        <v>34382002.770000003</v>
      </c>
      <c r="S545" s="10">
        <v>6516403.5100000007</v>
      </c>
      <c r="T545" s="10">
        <v>0</v>
      </c>
      <c r="U545" s="10"/>
      <c r="V545" s="10">
        <v>3158632.53</v>
      </c>
      <c r="W545" s="10">
        <v>0</v>
      </c>
      <c r="X545" s="10">
        <f t="shared" si="125"/>
        <v>3173241.6013115407</v>
      </c>
      <c r="Y545" s="10">
        <f t="shared" si="126"/>
        <v>0</v>
      </c>
      <c r="Z545" s="10">
        <f t="shared" si="127"/>
        <v>789784.99922968482</v>
      </c>
      <c r="AA545" s="10"/>
      <c r="AB545" s="10"/>
      <c r="AC545" s="10"/>
      <c r="AD545" s="10"/>
      <c r="AE545" s="10"/>
      <c r="AF545" s="10"/>
      <c r="AG545" s="10"/>
      <c r="AH545" s="10"/>
      <c r="AI545" s="10"/>
    </row>
    <row r="546" spans="1:35" x14ac:dyDescent="0.4">
      <c r="A546" s="3">
        <v>6620</v>
      </c>
      <c r="B546" s="3" t="s">
        <v>1075</v>
      </c>
      <c r="C546" s="3" t="s">
        <v>1057</v>
      </c>
      <c r="D546" s="9" t="s">
        <v>1076</v>
      </c>
      <c r="E546" s="10">
        <f t="shared" si="120"/>
        <v>2939865.7179455175</v>
      </c>
      <c r="F546" s="11">
        <f t="shared" si="121"/>
        <v>1.6467194169086524E-2</v>
      </c>
      <c r="G546" s="10">
        <f t="shared" si="128"/>
        <v>731700.30382285488</v>
      </c>
      <c r="H546" s="11">
        <f t="shared" si="122"/>
        <v>4.0985038544722576E-3</v>
      </c>
      <c r="I546" s="11">
        <v>1.6132401661047457E-2</v>
      </c>
      <c r="J546" s="12">
        <f t="shared" si="129"/>
        <v>3.347925080390661E-4</v>
      </c>
      <c r="K546" s="39">
        <f t="shared" si="130"/>
        <v>9.1700000000000004E-2</v>
      </c>
      <c r="L546" s="39">
        <f t="shared" si="131"/>
        <v>0</v>
      </c>
      <c r="M546" s="39">
        <f t="shared" si="132"/>
        <v>9.1700000000000004E-2</v>
      </c>
      <c r="N546" s="10">
        <f t="shared" si="133"/>
        <v>0</v>
      </c>
      <c r="O546" s="13">
        <f t="shared" si="123"/>
        <v>0</v>
      </c>
      <c r="P546" s="41">
        <f t="shared" si="134"/>
        <v>731700.30382285488</v>
      </c>
      <c r="Q546" s="42">
        <f t="shared" si="124"/>
        <v>4.0985038544722576E-3</v>
      </c>
      <c r="R546" s="10">
        <v>31862377.870000001</v>
      </c>
      <c r="S546" s="10">
        <v>6221409.2699999996</v>
      </c>
      <c r="T546" s="10">
        <v>0</v>
      </c>
      <c r="U546" s="10"/>
      <c r="V546" s="10">
        <v>2926331.0700000003</v>
      </c>
      <c r="W546" s="10">
        <v>0</v>
      </c>
      <c r="X546" s="10">
        <f t="shared" si="125"/>
        <v>2939865.7179455175</v>
      </c>
      <c r="Y546" s="10">
        <f t="shared" si="126"/>
        <v>0</v>
      </c>
      <c r="Z546" s="10">
        <f t="shared" si="127"/>
        <v>731700.30382285488</v>
      </c>
      <c r="AA546" s="10"/>
      <c r="AB546" s="10"/>
      <c r="AC546" s="10"/>
      <c r="AD546" s="10"/>
      <c r="AE546" s="10"/>
      <c r="AF546" s="10"/>
      <c r="AG546" s="10"/>
      <c r="AH546" s="10"/>
      <c r="AI546" s="10"/>
    </row>
    <row r="547" spans="1:35" x14ac:dyDescent="0.4">
      <c r="A547" s="3">
        <v>6838</v>
      </c>
      <c r="B547" s="3" t="s">
        <v>1077</v>
      </c>
      <c r="C547" s="3" t="s">
        <v>1057</v>
      </c>
      <c r="D547" s="9" t="s">
        <v>1078</v>
      </c>
      <c r="E547" s="10">
        <f t="shared" si="120"/>
        <v>3306599.4584853668</v>
      </c>
      <c r="F547" s="11">
        <f t="shared" si="121"/>
        <v>1.8521395378672863E-2</v>
      </c>
      <c r="G547" s="10">
        <f t="shared" si="128"/>
        <v>822976.30589910795</v>
      </c>
      <c r="H547" s="11">
        <f t="shared" si="122"/>
        <v>4.6097719848472718E-3</v>
      </c>
      <c r="I547" s="11">
        <v>1.892194613036427E-2</v>
      </c>
      <c r="J547" s="12">
        <f t="shared" si="129"/>
        <v>-4.0055075169140655E-4</v>
      </c>
      <c r="K547" s="39">
        <f t="shared" si="130"/>
        <v>9.1700000000000004E-2</v>
      </c>
      <c r="L547" s="39">
        <f t="shared" si="131"/>
        <v>0</v>
      </c>
      <c r="M547" s="39">
        <f t="shared" si="132"/>
        <v>9.1700000000000004E-2</v>
      </c>
      <c r="N547" s="10">
        <f t="shared" si="133"/>
        <v>0</v>
      </c>
      <c r="O547" s="13">
        <f t="shared" si="123"/>
        <v>0</v>
      </c>
      <c r="P547" s="41">
        <f t="shared" si="134"/>
        <v>822976.30589910795</v>
      </c>
      <c r="Q547" s="42">
        <f t="shared" si="124"/>
        <v>4.6097719848472718E-3</v>
      </c>
      <c r="R547" s="10">
        <v>35840785.25</v>
      </c>
      <c r="S547" s="10">
        <v>6891743.8600000003</v>
      </c>
      <c r="T547" s="10">
        <v>0</v>
      </c>
      <c r="U547" s="10"/>
      <c r="V547" s="10">
        <v>3291376.43</v>
      </c>
      <c r="W547" s="10">
        <v>0</v>
      </c>
      <c r="X547" s="10">
        <f t="shared" si="125"/>
        <v>3306599.4584853668</v>
      </c>
      <c r="Y547" s="10">
        <f t="shared" si="126"/>
        <v>0</v>
      </c>
      <c r="Z547" s="10">
        <f t="shared" si="127"/>
        <v>822976.30589910795</v>
      </c>
      <c r="AA547" s="10"/>
      <c r="AB547" s="10"/>
      <c r="AC547" s="10"/>
      <c r="AD547" s="10"/>
      <c r="AE547" s="10"/>
      <c r="AF547" s="10"/>
      <c r="AG547" s="10"/>
      <c r="AH547" s="10"/>
      <c r="AI547" s="10"/>
    </row>
    <row r="548" spans="1:35" x14ac:dyDescent="0.4">
      <c r="A548" s="3">
        <v>6712</v>
      </c>
      <c r="B548" s="3" t="s">
        <v>1079</v>
      </c>
      <c r="C548" s="3" t="s">
        <v>1057</v>
      </c>
      <c r="D548" s="9" t="s">
        <v>1080</v>
      </c>
      <c r="E548" s="10">
        <f t="shared" si="120"/>
        <v>349843.88247034809</v>
      </c>
      <c r="F548" s="11">
        <f t="shared" si="121"/>
        <v>1.9595953333311636E-3</v>
      </c>
      <c r="G548" s="10">
        <f t="shared" si="128"/>
        <v>87072.30181690387</v>
      </c>
      <c r="H548" s="11">
        <f t="shared" si="122"/>
        <v>4.8772176634321826E-4</v>
      </c>
      <c r="I548" s="11">
        <v>1.9212302149510714E-3</v>
      </c>
      <c r="J548" s="12">
        <f t="shared" si="129"/>
        <v>3.8365118380092244E-5</v>
      </c>
      <c r="K548" s="39">
        <f t="shared" si="130"/>
        <v>9.1700000000000004E-2</v>
      </c>
      <c r="L548" s="39">
        <f t="shared" si="131"/>
        <v>0</v>
      </c>
      <c r="M548" s="39">
        <f t="shared" si="132"/>
        <v>9.1700000000000004E-2</v>
      </c>
      <c r="N548" s="10">
        <f t="shared" si="133"/>
        <v>0</v>
      </c>
      <c r="O548" s="13">
        <f t="shared" si="123"/>
        <v>0</v>
      </c>
      <c r="P548" s="41">
        <f t="shared" si="134"/>
        <v>87072.30181690387</v>
      </c>
      <c r="Q548" s="42">
        <f t="shared" si="124"/>
        <v>4.8772176634321826E-4</v>
      </c>
      <c r="R548" s="10">
        <v>3772779.82</v>
      </c>
      <c r="S548" s="10">
        <v>1452524.84</v>
      </c>
      <c r="T548" s="10">
        <v>0</v>
      </c>
      <c r="U548" s="10"/>
      <c r="V548" s="10">
        <v>348233.26</v>
      </c>
      <c r="W548" s="10">
        <v>0</v>
      </c>
      <c r="X548" s="10">
        <f t="shared" si="125"/>
        <v>349843.88247034809</v>
      </c>
      <c r="Y548" s="10">
        <f t="shared" si="126"/>
        <v>0</v>
      </c>
      <c r="Z548" s="10">
        <f t="shared" si="127"/>
        <v>87072.30181690387</v>
      </c>
      <c r="AA548" s="10"/>
      <c r="AB548" s="10"/>
      <c r="AC548" s="10"/>
      <c r="AD548" s="10"/>
      <c r="AE548" s="10"/>
      <c r="AF548" s="10"/>
      <c r="AG548" s="10"/>
      <c r="AH548" s="10"/>
      <c r="AI548" s="10"/>
    </row>
    <row r="549" spans="1:35" x14ac:dyDescent="0.4">
      <c r="A549" s="3">
        <v>6850</v>
      </c>
      <c r="B549" s="3" t="s">
        <v>1081</v>
      </c>
      <c r="C549" s="3" t="s">
        <v>1057</v>
      </c>
      <c r="D549" s="9" t="s">
        <v>1082</v>
      </c>
      <c r="E549" s="10">
        <f t="shared" si="120"/>
        <v>1105577.5031164866</v>
      </c>
      <c r="F549" s="11">
        <f t="shared" si="121"/>
        <v>6.1927180216638867E-3</v>
      </c>
      <c r="G549" s="10">
        <f t="shared" si="128"/>
        <v>275166.1036733918</v>
      </c>
      <c r="H549" s="11">
        <f t="shared" si="122"/>
        <v>1.5412995329280917E-3</v>
      </c>
      <c r="I549" s="11">
        <v>5.7721341018939481E-3</v>
      </c>
      <c r="J549" s="12">
        <f t="shared" si="129"/>
        <v>4.2058391976993858E-4</v>
      </c>
      <c r="K549" s="39">
        <f t="shared" si="130"/>
        <v>9.1700000000000004E-2</v>
      </c>
      <c r="L549" s="39">
        <f t="shared" si="131"/>
        <v>0</v>
      </c>
      <c r="M549" s="39">
        <f t="shared" si="132"/>
        <v>9.1700000000000004E-2</v>
      </c>
      <c r="N549" s="10">
        <f t="shared" si="133"/>
        <v>0</v>
      </c>
      <c r="O549" s="13">
        <f t="shared" si="123"/>
        <v>0</v>
      </c>
      <c r="P549" s="41">
        <f t="shared" si="134"/>
        <v>275166.1036733918</v>
      </c>
      <c r="Q549" s="42">
        <f t="shared" si="124"/>
        <v>1.5412995329280917E-3</v>
      </c>
      <c r="R549" s="10">
        <v>11938376.279999999</v>
      </c>
      <c r="S549" s="10">
        <v>1127047.22</v>
      </c>
      <c r="T549" s="10">
        <v>0</v>
      </c>
      <c r="U549" s="10"/>
      <c r="V549" s="10">
        <v>1100487.6100000001</v>
      </c>
      <c r="W549" s="10">
        <v>0</v>
      </c>
      <c r="X549" s="10">
        <f t="shared" si="125"/>
        <v>1105577.5031164866</v>
      </c>
      <c r="Y549" s="10">
        <f t="shared" si="126"/>
        <v>0</v>
      </c>
      <c r="Z549" s="10">
        <f t="shared" si="127"/>
        <v>275166.1036733918</v>
      </c>
      <c r="AA549" s="10"/>
      <c r="AB549" s="10"/>
      <c r="AC549" s="10"/>
      <c r="AD549" s="10"/>
      <c r="AE549" s="10"/>
      <c r="AF549" s="10"/>
      <c r="AG549" s="10"/>
      <c r="AH549" s="10"/>
      <c r="AI549" s="10"/>
    </row>
    <row r="550" spans="1:35" x14ac:dyDescent="0.4">
      <c r="A550" s="3">
        <v>7685</v>
      </c>
      <c r="B550" s="3" t="s">
        <v>1083</v>
      </c>
      <c r="C550" s="3" t="s">
        <v>1057</v>
      </c>
      <c r="D550" s="9" t="s">
        <v>1084</v>
      </c>
      <c r="E550" s="10">
        <f t="shared" si="120"/>
        <v>2796167.2443104549</v>
      </c>
      <c r="F550" s="11">
        <f t="shared" si="121"/>
        <v>1.5662289831889928E-2</v>
      </c>
      <c r="G550" s="10">
        <f t="shared" si="128"/>
        <v>695935.3312338572</v>
      </c>
      <c r="H550" s="11">
        <f t="shared" si="122"/>
        <v>3.8981720010545918E-3</v>
      </c>
      <c r="I550" s="11">
        <v>1.5308973287464845E-2</v>
      </c>
      <c r="J550" s="12">
        <f t="shared" si="129"/>
        <v>3.5331654442508249E-4</v>
      </c>
      <c r="K550" s="39">
        <f t="shared" si="130"/>
        <v>9.1700000000000004E-2</v>
      </c>
      <c r="L550" s="39">
        <f t="shared" si="131"/>
        <v>0</v>
      </c>
      <c r="M550" s="39">
        <f t="shared" si="132"/>
        <v>9.1700000000000004E-2</v>
      </c>
      <c r="N550" s="10">
        <f t="shared" si="133"/>
        <v>0</v>
      </c>
      <c r="O550" s="13">
        <f t="shared" si="123"/>
        <v>0</v>
      </c>
      <c r="P550" s="41">
        <f t="shared" si="134"/>
        <v>695935.3312338572</v>
      </c>
      <c r="Q550" s="42">
        <f t="shared" si="124"/>
        <v>3.8981720010545918E-3</v>
      </c>
      <c r="R550" s="10">
        <v>30229942.809999999</v>
      </c>
      <c r="S550" s="10">
        <v>8360843.4900000002</v>
      </c>
      <c r="T550" s="10">
        <v>0</v>
      </c>
      <c r="U550" s="10"/>
      <c r="V550" s="10">
        <v>2783294.16</v>
      </c>
      <c r="W550" s="10">
        <v>0</v>
      </c>
      <c r="X550" s="10">
        <f t="shared" si="125"/>
        <v>2796167.2443104549</v>
      </c>
      <c r="Y550" s="10">
        <f t="shared" si="126"/>
        <v>0</v>
      </c>
      <c r="Z550" s="10">
        <f t="shared" si="127"/>
        <v>695935.3312338572</v>
      </c>
      <c r="AA550" s="10"/>
      <c r="AB550" s="10"/>
      <c r="AC550" s="10"/>
      <c r="AD550" s="10"/>
      <c r="AE550" s="10"/>
      <c r="AF550" s="10"/>
      <c r="AG550" s="10"/>
      <c r="AH550" s="10"/>
      <c r="AI550" s="10"/>
    </row>
    <row r="551" spans="1:35" x14ac:dyDescent="0.4">
      <c r="A551" s="3">
        <v>6689</v>
      </c>
      <c r="B551" s="3" t="s">
        <v>1085</v>
      </c>
      <c r="C551" s="3" t="s">
        <v>1057</v>
      </c>
      <c r="D551" s="9" t="s">
        <v>1086</v>
      </c>
      <c r="E551" s="10">
        <f t="shared" si="120"/>
        <v>10829620.774957236</v>
      </c>
      <c r="F551" s="11">
        <f t="shared" si="121"/>
        <v>6.0660412817569037E-2</v>
      </c>
      <c r="G551" s="10">
        <f t="shared" si="128"/>
        <v>2695373.7250489485</v>
      </c>
      <c r="H551" s="11">
        <f t="shared" si="122"/>
        <v>1.5097710830021533E-2</v>
      </c>
      <c r="I551" s="11">
        <v>6.0656513550501646E-2</v>
      </c>
      <c r="J551" s="12">
        <f t="shared" si="129"/>
        <v>3.8992670673906882E-6</v>
      </c>
      <c r="K551" s="39">
        <f t="shared" si="130"/>
        <v>9.1700000000000004E-2</v>
      </c>
      <c r="L551" s="39">
        <f t="shared" si="131"/>
        <v>0</v>
      </c>
      <c r="M551" s="39">
        <f t="shared" si="132"/>
        <v>9.1700000000000004E-2</v>
      </c>
      <c r="N551" s="10">
        <f t="shared" si="133"/>
        <v>0</v>
      </c>
      <c r="O551" s="13">
        <f t="shared" si="123"/>
        <v>0</v>
      </c>
      <c r="P551" s="41">
        <f t="shared" si="134"/>
        <v>2695373.7250489485</v>
      </c>
      <c r="Q551" s="42">
        <f t="shared" si="124"/>
        <v>1.5097710830021533E-2</v>
      </c>
      <c r="R551" s="10">
        <v>117269906.98</v>
      </c>
      <c r="S551" s="10">
        <v>17433968.91</v>
      </c>
      <c r="T551" s="10">
        <v>0</v>
      </c>
      <c r="U551" s="10"/>
      <c r="V551" s="10">
        <v>10779763.02</v>
      </c>
      <c r="W551" s="10">
        <v>0</v>
      </c>
      <c r="X551" s="10">
        <f t="shared" si="125"/>
        <v>10829620.774957236</v>
      </c>
      <c r="Y551" s="10">
        <f t="shared" si="126"/>
        <v>0</v>
      </c>
      <c r="Z551" s="10">
        <f t="shared" si="127"/>
        <v>2695373.7250489485</v>
      </c>
      <c r="AA551" s="10"/>
      <c r="AB551" s="10"/>
      <c r="AC551" s="10"/>
      <c r="AD551" s="10"/>
      <c r="AE551" s="10"/>
      <c r="AF551" s="10"/>
      <c r="AG551" s="10"/>
      <c r="AH551" s="10"/>
      <c r="AI551" s="10"/>
    </row>
    <row r="552" spans="1:35" x14ac:dyDescent="0.4">
      <c r="A552" s="3">
        <v>6678</v>
      </c>
      <c r="B552" s="3" t="s">
        <v>1087</v>
      </c>
      <c r="C552" s="3" t="s">
        <v>1057</v>
      </c>
      <c r="D552" s="9" t="s">
        <v>1088</v>
      </c>
      <c r="E552" s="10">
        <f t="shared" si="120"/>
        <v>1855621.5599666047</v>
      </c>
      <c r="F552" s="11">
        <f t="shared" si="121"/>
        <v>1.0393971515701589E-2</v>
      </c>
      <c r="G552" s="10">
        <f t="shared" si="128"/>
        <v>461843.83556016797</v>
      </c>
      <c r="H552" s="11">
        <f t="shared" si="122"/>
        <v>2.5869454069078323E-3</v>
      </c>
      <c r="I552" s="11">
        <v>1.0301711182293645E-2</v>
      </c>
      <c r="J552" s="12">
        <f t="shared" si="129"/>
        <v>9.2260333407943873E-5</v>
      </c>
      <c r="K552" s="39">
        <f t="shared" si="130"/>
        <v>9.1700000000000004E-2</v>
      </c>
      <c r="L552" s="39">
        <f t="shared" si="131"/>
        <v>0</v>
      </c>
      <c r="M552" s="39">
        <f t="shared" si="132"/>
        <v>9.1700000000000004E-2</v>
      </c>
      <c r="N552" s="10">
        <f t="shared" si="133"/>
        <v>0</v>
      </c>
      <c r="O552" s="13">
        <f t="shared" si="123"/>
        <v>0</v>
      </c>
      <c r="P552" s="41">
        <f t="shared" si="134"/>
        <v>461843.83556016797</v>
      </c>
      <c r="Q552" s="42">
        <f t="shared" si="124"/>
        <v>2.5869454069078323E-3</v>
      </c>
      <c r="R552" s="10">
        <v>19910022.52</v>
      </c>
      <c r="S552" s="10">
        <v>6466768.6399999997</v>
      </c>
      <c r="T552" s="10">
        <v>0</v>
      </c>
      <c r="U552" s="10"/>
      <c r="V552" s="10">
        <v>1847078.59</v>
      </c>
      <c r="W552" s="10">
        <v>0</v>
      </c>
      <c r="X552" s="10">
        <f t="shared" si="125"/>
        <v>1855621.5599666047</v>
      </c>
      <c r="Y552" s="10">
        <f t="shared" si="126"/>
        <v>0</v>
      </c>
      <c r="Z552" s="10">
        <f t="shared" si="127"/>
        <v>461843.83556016797</v>
      </c>
      <c r="AA552" s="10"/>
      <c r="AB552" s="10"/>
      <c r="AC552" s="10"/>
      <c r="AD552" s="10"/>
      <c r="AE552" s="10"/>
      <c r="AF552" s="10"/>
      <c r="AG552" s="10"/>
      <c r="AH552" s="10"/>
      <c r="AI552" s="10"/>
    </row>
    <row r="553" spans="1:35" x14ac:dyDescent="0.4">
      <c r="A553" s="3">
        <v>6721</v>
      </c>
      <c r="B553" s="3" t="s">
        <v>1089</v>
      </c>
      <c r="C553" s="3" t="s">
        <v>1057</v>
      </c>
      <c r="D553" s="9" t="s">
        <v>1090</v>
      </c>
      <c r="E553" s="10">
        <f t="shared" si="120"/>
        <v>3490712.4537896197</v>
      </c>
      <c r="F553" s="11">
        <f t="shared" si="121"/>
        <v>1.9552675285173491E-2</v>
      </c>
      <c r="G553" s="10">
        <f t="shared" si="128"/>
        <v>868800.00926743785</v>
      </c>
      <c r="H553" s="11">
        <f t="shared" si="122"/>
        <v>4.866446232350061E-3</v>
      </c>
      <c r="I553" s="11">
        <v>1.7903604804475302E-2</v>
      </c>
      <c r="J553" s="12">
        <f t="shared" si="129"/>
        <v>1.6490704806981886E-3</v>
      </c>
      <c r="K553" s="39">
        <f t="shared" si="130"/>
        <v>9.1700000000000004E-2</v>
      </c>
      <c r="L553" s="39">
        <f t="shared" si="131"/>
        <v>0</v>
      </c>
      <c r="M553" s="39">
        <f t="shared" si="132"/>
        <v>9.1700000000000004E-2</v>
      </c>
      <c r="N553" s="10">
        <f t="shared" si="133"/>
        <v>0</v>
      </c>
      <c r="O553" s="13">
        <f t="shared" si="123"/>
        <v>0</v>
      </c>
      <c r="P553" s="41">
        <f t="shared" si="134"/>
        <v>868800.00926743785</v>
      </c>
      <c r="Q553" s="42">
        <f t="shared" si="124"/>
        <v>4.866446232350061E-3</v>
      </c>
      <c r="R553" s="10">
        <v>37541029.530000001</v>
      </c>
      <c r="S553" s="10">
        <v>9647559.5500000007</v>
      </c>
      <c r="T553" s="10">
        <v>0</v>
      </c>
      <c r="U553" s="10"/>
      <c r="V553" s="10">
        <v>3474641.8</v>
      </c>
      <c r="W553" s="10">
        <v>0</v>
      </c>
      <c r="X553" s="10">
        <f t="shared" si="125"/>
        <v>3490712.4537896197</v>
      </c>
      <c r="Y553" s="10">
        <f t="shared" si="126"/>
        <v>0</v>
      </c>
      <c r="Z553" s="10">
        <f t="shared" si="127"/>
        <v>868800.00926743785</v>
      </c>
      <c r="AA553" s="10"/>
      <c r="AB553" s="10"/>
      <c r="AC553" s="10"/>
      <c r="AD553" s="10"/>
      <c r="AE553" s="10"/>
      <c r="AF553" s="10"/>
      <c r="AG553" s="10"/>
      <c r="AH553" s="10"/>
      <c r="AI553" s="10"/>
    </row>
    <row r="554" spans="1:35" x14ac:dyDescent="0.4">
      <c r="A554" s="3">
        <v>6872</v>
      </c>
      <c r="B554" s="3" t="s">
        <v>1091</v>
      </c>
      <c r="C554" s="3" t="s">
        <v>1057</v>
      </c>
      <c r="D554" s="9" t="s">
        <v>1092</v>
      </c>
      <c r="E554" s="10">
        <f t="shared" si="120"/>
        <v>13042059.822701642</v>
      </c>
      <c r="F554" s="11">
        <f t="shared" si="121"/>
        <v>7.3053041216915277E-2</v>
      </c>
      <c r="G554" s="10">
        <f t="shared" si="128"/>
        <v>3246025.5162319266</v>
      </c>
      <c r="H554" s="11">
        <f t="shared" si="122"/>
        <v>1.8182099994334185E-2</v>
      </c>
      <c r="I554" s="11">
        <v>6.9696686647659628E-2</v>
      </c>
      <c r="J554" s="12">
        <f t="shared" si="129"/>
        <v>3.3563545692556485E-3</v>
      </c>
      <c r="K554" s="39">
        <f t="shared" si="130"/>
        <v>9.1700000000000004E-2</v>
      </c>
      <c r="L554" s="39">
        <f t="shared" si="131"/>
        <v>0</v>
      </c>
      <c r="M554" s="39">
        <f t="shared" si="132"/>
        <v>9.1700000000000004E-2</v>
      </c>
      <c r="N554" s="10">
        <f t="shared" si="133"/>
        <v>0</v>
      </c>
      <c r="O554" s="13">
        <f t="shared" si="123"/>
        <v>0</v>
      </c>
      <c r="P554" s="41">
        <f t="shared" si="134"/>
        <v>3246025.5162319266</v>
      </c>
      <c r="Q554" s="42">
        <f t="shared" si="124"/>
        <v>1.8182099994334185E-2</v>
      </c>
      <c r="R554" s="10">
        <v>141207337.74000001</v>
      </c>
      <c r="S554" s="10">
        <v>21616319</v>
      </c>
      <c r="T554" s="10">
        <v>0</v>
      </c>
      <c r="U554" s="10"/>
      <c r="V554" s="10">
        <v>12982016.370000001</v>
      </c>
      <c r="W554" s="10">
        <v>0</v>
      </c>
      <c r="X554" s="10">
        <f t="shared" si="125"/>
        <v>13042059.822701642</v>
      </c>
      <c r="Y554" s="10">
        <f t="shared" si="126"/>
        <v>0</v>
      </c>
      <c r="Z554" s="10">
        <f t="shared" si="127"/>
        <v>3246025.5162319266</v>
      </c>
      <c r="AA554" s="10"/>
      <c r="AB554" s="10"/>
      <c r="AC554" s="10"/>
      <c r="AD554" s="10"/>
      <c r="AE554" s="10"/>
      <c r="AF554" s="10"/>
      <c r="AG554" s="10"/>
      <c r="AH554" s="10"/>
      <c r="AI554" s="10"/>
    </row>
    <row r="555" spans="1:35" x14ac:dyDescent="0.4">
      <c r="A555" s="3">
        <v>6514</v>
      </c>
      <c r="B555" s="3" t="s">
        <v>1093</v>
      </c>
      <c r="C555" s="3" t="s">
        <v>1057</v>
      </c>
      <c r="D555" s="9" t="s">
        <v>1094</v>
      </c>
      <c r="E555" s="10">
        <f t="shared" si="120"/>
        <v>256098.87620820577</v>
      </c>
      <c r="F555" s="11">
        <f t="shared" si="121"/>
        <v>1.434497465398701E-3</v>
      </c>
      <c r="G555" s="10">
        <f t="shared" si="128"/>
        <v>63740.198875882335</v>
      </c>
      <c r="H555" s="11">
        <f t="shared" si="122"/>
        <v>3.5703067145490517E-4</v>
      </c>
      <c r="I555" s="11">
        <v>1.4338279380666059E-3</v>
      </c>
      <c r="J555" s="12">
        <f t="shared" si="129"/>
        <v>6.6952733209510798E-7</v>
      </c>
      <c r="K555" s="39">
        <f t="shared" si="130"/>
        <v>9.1700000000000004E-2</v>
      </c>
      <c r="L555" s="39">
        <f t="shared" si="131"/>
        <v>0</v>
      </c>
      <c r="M555" s="39">
        <f t="shared" si="132"/>
        <v>9.1700000000000004E-2</v>
      </c>
      <c r="N555" s="10">
        <f t="shared" si="133"/>
        <v>0</v>
      </c>
      <c r="O555" s="13">
        <f t="shared" si="123"/>
        <v>0</v>
      </c>
      <c r="P555" s="41">
        <f t="shared" si="134"/>
        <v>63740.198875882335</v>
      </c>
      <c r="Q555" s="42">
        <f t="shared" si="124"/>
        <v>3.5703067145490517E-4</v>
      </c>
      <c r="R555" s="10">
        <v>2779932.87</v>
      </c>
      <c r="S555" s="10">
        <v>1435864.71</v>
      </c>
      <c r="T555" s="10">
        <v>0</v>
      </c>
      <c r="U555" s="10"/>
      <c r="V555" s="10">
        <v>254919.84</v>
      </c>
      <c r="W555" s="10">
        <v>0</v>
      </c>
      <c r="X555" s="10">
        <f t="shared" si="125"/>
        <v>256098.87620820577</v>
      </c>
      <c r="Y555" s="10">
        <f t="shared" si="126"/>
        <v>0</v>
      </c>
      <c r="Z555" s="10">
        <f t="shared" si="127"/>
        <v>63740.198875882335</v>
      </c>
      <c r="AA555" s="10"/>
      <c r="AB555" s="10"/>
      <c r="AC555" s="10"/>
      <c r="AD555" s="10"/>
      <c r="AE555" s="10"/>
      <c r="AF555" s="10"/>
      <c r="AG555" s="10"/>
      <c r="AH555" s="10"/>
      <c r="AI555" s="10"/>
    </row>
    <row r="556" spans="1:35" x14ac:dyDescent="0.4">
      <c r="A556" s="3">
        <v>6439</v>
      </c>
      <c r="B556" s="3" t="s">
        <v>1095</v>
      </c>
      <c r="C556" s="3" t="s">
        <v>1057</v>
      </c>
      <c r="D556" s="9" t="s">
        <v>1096</v>
      </c>
      <c r="E556" s="10">
        <f t="shared" si="120"/>
        <v>1097243.7458981045</v>
      </c>
      <c r="F556" s="11">
        <f t="shared" si="121"/>
        <v>6.1460377949326371E-3</v>
      </c>
      <c r="G556" s="10">
        <f t="shared" si="128"/>
        <v>273091.92298838502</v>
      </c>
      <c r="H556" s="11">
        <f t="shared" si="122"/>
        <v>1.529681336942717E-3</v>
      </c>
      <c r="I556" s="11">
        <v>6.2966433130414775E-3</v>
      </c>
      <c r="J556" s="12">
        <f t="shared" si="129"/>
        <v>-1.5060551810884039E-4</v>
      </c>
      <c r="K556" s="39">
        <f t="shared" si="130"/>
        <v>9.1700000000000004E-2</v>
      </c>
      <c r="L556" s="39">
        <f t="shared" si="131"/>
        <v>0</v>
      </c>
      <c r="M556" s="39">
        <f t="shared" si="132"/>
        <v>9.1700000000000004E-2</v>
      </c>
      <c r="N556" s="10">
        <f t="shared" si="133"/>
        <v>0</v>
      </c>
      <c r="O556" s="13">
        <f t="shared" si="123"/>
        <v>0</v>
      </c>
      <c r="P556" s="41">
        <f t="shared" si="134"/>
        <v>273091.92298838502</v>
      </c>
      <c r="Q556" s="42">
        <f t="shared" si="124"/>
        <v>1.529681336942717E-3</v>
      </c>
      <c r="R556" s="10">
        <v>11910494.35</v>
      </c>
      <c r="S556" s="10">
        <v>1677510.8</v>
      </c>
      <c r="T556" s="10">
        <v>0</v>
      </c>
      <c r="U556" s="10"/>
      <c r="V556" s="10">
        <v>1092192.22</v>
      </c>
      <c r="W556" s="10">
        <v>0</v>
      </c>
      <c r="X556" s="10">
        <f t="shared" si="125"/>
        <v>1097243.7458981045</v>
      </c>
      <c r="Y556" s="10">
        <f t="shared" si="126"/>
        <v>0</v>
      </c>
      <c r="Z556" s="10">
        <f t="shared" si="127"/>
        <v>273091.92298838502</v>
      </c>
      <c r="AA556" s="10"/>
      <c r="AB556" s="10"/>
      <c r="AC556" s="10"/>
      <c r="AD556" s="10"/>
      <c r="AE556" s="10"/>
      <c r="AF556" s="10"/>
      <c r="AG556" s="10"/>
      <c r="AH556" s="10"/>
      <c r="AI556" s="10"/>
    </row>
    <row r="557" spans="1:35" x14ac:dyDescent="0.4">
      <c r="A557" s="3">
        <v>6652</v>
      </c>
      <c r="B557" s="3" t="s">
        <v>1097</v>
      </c>
      <c r="C557" s="3" t="s">
        <v>1057</v>
      </c>
      <c r="D557" s="9" t="s">
        <v>1098</v>
      </c>
      <c r="E557" s="10">
        <f t="shared" si="120"/>
        <v>41847.127144158032</v>
      </c>
      <c r="F557" s="11">
        <f t="shared" si="121"/>
        <v>2.3440008293401659E-4</v>
      </c>
      <c r="G557" s="10">
        <f t="shared" si="128"/>
        <v>10415.290555138725</v>
      </c>
      <c r="H557" s="11">
        <f t="shared" si="122"/>
        <v>5.8339607435804942E-5</v>
      </c>
      <c r="I557" s="11">
        <v>2.3894112162155864E-4</v>
      </c>
      <c r="J557" s="12">
        <f t="shared" si="129"/>
        <v>-4.541038687542044E-6</v>
      </c>
      <c r="K557" s="39">
        <f t="shared" si="130"/>
        <v>9.1700000000000004E-2</v>
      </c>
      <c r="L557" s="39">
        <f t="shared" si="131"/>
        <v>0</v>
      </c>
      <c r="M557" s="39">
        <f t="shared" si="132"/>
        <v>9.1700000000000004E-2</v>
      </c>
      <c r="N557" s="10">
        <f t="shared" si="133"/>
        <v>0</v>
      </c>
      <c r="O557" s="13">
        <f t="shared" si="123"/>
        <v>0</v>
      </c>
      <c r="P557" s="41">
        <f t="shared" si="134"/>
        <v>10415.290555138725</v>
      </c>
      <c r="Q557" s="42">
        <f t="shared" si="124"/>
        <v>5.8339607435804942E-5</v>
      </c>
      <c r="R557" s="10">
        <v>454247.88</v>
      </c>
      <c r="S557" s="10">
        <v>57223.93</v>
      </c>
      <c r="T557" s="10">
        <v>0</v>
      </c>
      <c r="U557" s="10"/>
      <c r="V557" s="10">
        <v>41654.47</v>
      </c>
      <c r="W557" s="10">
        <v>0</v>
      </c>
      <c r="X557" s="10">
        <f t="shared" si="125"/>
        <v>41847.127144158032</v>
      </c>
      <c r="Y557" s="10">
        <f t="shared" si="126"/>
        <v>0</v>
      </c>
      <c r="Z557" s="10">
        <f t="shared" si="127"/>
        <v>10415.290555138725</v>
      </c>
      <c r="AA557" s="10"/>
      <c r="AB557" s="10"/>
      <c r="AC557" s="10"/>
      <c r="AD557" s="10"/>
      <c r="AE557" s="10"/>
      <c r="AF557" s="10"/>
      <c r="AG557" s="10"/>
      <c r="AH557" s="10"/>
      <c r="AI557" s="10"/>
    </row>
    <row r="558" spans="1:35" x14ac:dyDescent="0.4">
      <c r="A558" s="3">
        <v>6655</v>
      </c>
      <c r="B558" s="3" t="s">
        <v>1099</v>
      </c>
      <c r="C558" s="3" t="s">
        <v>1057</v>
      </c>
      <c r="D558" s="9" t="s">
        <v>1100</v>
      </c>
      <c r="E558" s="10">
        <f t="shared" si="120"/>
        <v>250756.77205803097</v>
      </c>
      <c r="F558" s="11">
        <f t="shared" si="121"/>
        <v>1.4045745115115801E-3</v>
      </c>
      <c r="G558" s="10">
        <f t="shared" si="128"/>
        <v>62410.607797665383</v>
      </c>
      <c r="H558" s="11">
        <f t="shared" si="122"/>
        <v>3.4958317672178368E-4</v>
      </c>
      <c r="I558" s="11">
        <v>1.3536070911124647E-3</v>
      </c>
      <c r="J558" s="12">
        <f t="shared" si="129"/>
        <v>5.0967420399115329E-5</v>
      </c>
      <c r="K558" s="39">
        <f t="shared" si="130"/>
        <v>9.1700000000000004E-2</v>
      </c>
      <c r="L558" s="39">
        <f t="shared" si="131"/>
        <v>0</v>
      </c>
      <c r="M558" s="39">
        <f t="shared" si="132"/>
        <v>9.1700000000000004E-2</v>
      </c>
      <c r="N558" s="10">
        <f t="shared" si="133"/>
        <v>0</v>
      </c>
      <c r="O558" s="13">
        <f t="shared" si="123"/>
        <v>0</v>
      </c>
      <c r="P558" s="41">
        <f t="shared" si="134"/>
        <v>62410.607797665383</v>
      </c>
      <c r="Q558" s="42">
        <f t="shared" si="124"/>
        <v>3.4958317672178368E-4</v>
      </c>
      <c r="R558" s="10">
        <v>2706430.2199999997</v>
      </c>
      <c r="S558" s="10">
        <v>765868.51</v>
      </c>
      <c r="T558" s="10">
        <v>0</v>
      </c>
      <c r="U558" s="10"/>
      <c r="V558" s="10">
        <v>249602.33</v>
      </c>
      <c r="W558" s="10">
        <v>0</v>
      </c>
      <c r="X558" s="10">
        <f t="shared" si="125"/>
        <v>250756.77205803097</v>
      </c>
      <c r="Y558" s="10">
        <f t="shared" si="126"/>
        <v>0</v>
      </c>
      <c r="Z558" s="10">
        <f t="shared" si="127"/>
        <v>62410.607797665383</v>
      </c>
      <c r="AA558" s="10"/>
      <c r="AB558" s="10"/>
      <c r="AC558" s="10"/>
      <c r="AD558" s="10"/>
      <c r="AE558" s="10"/>
      <c r="AF558" s="10"/>
      <c r="AG558" s="10"/>
      <c r="AH558" s="10"/>
      <c r="AI558" s="10"/>
    </row>
    <row r="559" spans="1:35" x14ac:dyDescent="0.4">
      <c r="A559" s="3">
        <v>6764</v>
      </c>
      <c r="B559" s="3" t="s">
        <v>1101</v>
      </c>
      <c r="C559" s="3" t="s">
        <v>1057</v>
      </c>
      <c r="D559" s="9" t="s">
        <v>1102</v>
      </c>
      <c r="E559" s="10">
        <f t="shared" si="120"/>
        <v>1924243.162297115</v>
      </c>
      <c r="F559" s="11">
        <f t="shared" si="121"/>
        <v>1.0778344598755206E-2</v>
      </c>
      <c r="G559" s="10">
        <f t="shared" si="128"/>
        <v>478922.99906330049</v>
      </c>
      <c r="H559" s="11">
        <f t="shared" si="122"/>
        <v>2.6826116476938926E-3</v>
      </c>
      <c r="I559" s="11">
        <v>1.1000226988495048E-2</v>
      </c>
      <c r="J559" s="12">
        <f t="shared" si="129"/>
        <v>-2.2188238973984246E-4</v>
      </c>
      <c r="K559" s="39">
        <f t="shared" si="130"/>
        <v>9.1700000000000004E-2</v>
      </c>
      <c r="L559" s="39">
        <f t="shared" si="131"/>
        <v>0</v>
      </c>
      <c r="M559" s="39">
        <f t="shared" si="132"/>
        <v>9.1700000000000004E-2</v>
      </c>
      <c r="N559" s="10">
        <f t="shared" si="133"/>
        <v>0</v>
      </c>
      <c r="O559" s="13">
        <f t="shared" si="123"/>
        <v>0</v>
      </c>
      <c r="P559" s="41">
        <f t="shared" si="134"/>
        <v>478922.99906330049</v>
      </c>
      <c r="Q559" s="42">
        <f t="shared" si="124"/>
        <v>2.6826116476938926E-3</v>
      </c>
      <c r="R559" s="10">
        <v>20865121.170000002</v>
      </c>
      <c r="S559" s="10">
        <v>5522190.2800000003</v>
      </c>
      <c r="T559" s="10">
        <v>0</v>
      </c>
      <c r="U559" s="10"/>
      <c r="V559" s="10">
        <v>1915384.27</v>
      </c>
      <c r="W559" s="10">
        <v>0</v>
      </c>
      <c r="X559" s="10">
        <f t="shared" si="125"/>
        <v>1924243.162297115</v>
      </c>
      <c r="Y559" s="10">
        <f t="shared" si="126"/>
        <v>0</v>
      </c>
      <c r="Z559" s="10">
        <f t="shared" si="127"/>
        <v>478922.99906330049</v>
      </c>
    </row>
    <row r="560" spans="1:35" x14ac:dyDescent="0.4">
      <c r="A560" s="3">
        <v>6653</v>
      </c>
      <c r="B560" s="3" t="s">
        <v>1103</v>
      </c>
      <c r="C560" s="3" t="s">
        <v>1057</v>
      </c>
      <c r="D560" s="9" t="s">
        <v>1104</v>
      </c>
      <c r="E560" s="10">
        <f t="shared" si="120"/>
        <v>249164.14989310218</v>
      </c>
      <c r="F560" s="11">
        <f t="shared" si="121"/>
        <v>1.3956536896292118E-3</v>
      </c>
      <c r="G560" s="10">
        <f t="shared" si="128"/>
        <v>62014.221624364996</v>
      </c>
      <c r="H560" s="11">
        <f t="shared" si="122"/>
        <v>3.4736288208661234E-4</v>
      </c>
      <c r="I560" s="11">
        <v>1.4631704368677164E-3</v>
      </c>
      <c r="J560" s="12">
        <f t="shared" si="129"/>
        <v>-6.7516747238504683E-5</v>
      </c>
      <c r="K560" s="39">
        <f t="shared" si="130"/>
        <v>9.1700000000000004E-2</v>
      </c>
      <c r="L560" s="39">
        <f t="shared" si="131"/>
        <v>0</v>
      </c>
      <c r="M560" s="39">
        <f t="shared" si="132"/>
        <v>9.1700000000000004E-2</v>
      </c>
      <c r="N560" s="10">
        <f t="shared" si="133"/>
        <v>0</v>
      </c>
      <c r="O560" s="13">
        <f t="shared" si="123"/>
        <v>0</v>
      </c>
      <c r="P560" s="41">
        <f t="shared" si="134"/>
        <v>62014.221624364996</v>
      </c>
      <c r="Q560" s="42">
        <f t="shared" si="124"/>
        <v>3.4736288208661234E-4</v>
      </c>
      <c r="R560" s="10">
        <v>2704662.95</v>
      </c>
      <c r="S560" s="10">
        <v>1245597.28</v>
      </c>
      <c r="T560" s="10">
        <v>0</v>
      </c>
      <c r="U560" s="10"/>
      <c r="V560" s="10">
        <v>248017.04</v>
      </c>
      <c r="W560" s="10">
        <v>0</v>
      </c>
      <c r="X560" s="10">
        <f t="shared" si="125"/>
        <v>249164.14989310218</v>
      </c>
      <c r="Y560" s="10">
        <f t="shared" si="126"/>
        <v>0</v>
      </c>
      <c r="Z560" s="10">
        <f t="shared" si="127"/>
        <v>62014.221624364996</v>
      </c>
    </row>
    <row r="561" spans="1:28" x14ac:dyDescent="0.4">
      <c r="A561" s="3">
        <v>6769</v>
      </c>
      <c r="B561" s="3" t="s">
        <v>1105</v>
      </c>
      <c r="C561" s="3" t="s">
        <v>1057</v>
      </c>
      <c r="D561" s="9" t="s">
        <v>1106</v>
      </c>
      <c r="E561" s="10">
        <f t="shared" si="120"/>
        <v>1905332.0185679591</v>
      </c>
      <c r="F561" s="11">
        <f t="shared" si="121"/>
        <v>1.0672416809657023E-2</v>
      </c>
      <c r="G561" s="10">
        <f t="shared" si="128"/>
        <v>474216.22299261281</v>
      </c>
      <c r="H561" s="11">
        <f t="shared" si="122"/>
        <v>2.6562473838456137E-3</v>
      </c>
      <c r="I561" s="11">
        <v>1.0064740446496764E-2</v>
      </c>
      <c r="J561" s="12">
        <f t="shared" si="129"/>
        <v>6.0767636316025851E-4</v>
      </c>
      <c r="K561" s="39">
        <f t="shared" si="130"/>
        <v>9.1700000000000004E-2</v>
      </c>
      <c r="L561" s="39">
        <f t="shared" si="131"/>
        <v>0</v>
      </c>
      <c r="M561" s="39">
        <f t="shared" si="132"/>
        <v>9.1700000000000004E-2</v>
      </c>
      <c r="N561" s="10">
        <f t="shared" si="133"/>
        <v>0</v>
      </c>
      <c r="O561" s="13">
        <f t="shared" si="123"/>
        <v>0</v>
      </c>
      <c r="P561" s="41">
        <f t="shared" si="134"/>
        <v>474216.22299261281</v>
      </c>
      <c r="Q561" s="42">
        <f t="shared" si="124"/>
        <v>2.6562473838456137E-3</v>
      </c>
      <c r="R561" s="10">
        <v>20662762.449999999</v>
      </c>
      <c r="S561" s="10">
        <v>3715091.15</v>
      </c>
      <c r="T561" s="10">
        <v>0</v>
      </c>
      <c r="U561" s="10"/>
      <c r="V561" s="10">
        <v>1896560.19</v>
      </c>
      <c r="W561" s="10">
        <v>0</v>
      </c>
      <c r="X561" s="10">
        <f t="shared" si="125"/>
        <v>1905332.0185679591</v>
      </c>
      <c r="Y561" s="10">
        <f t="shared" si="126"/>
        <v>0</v>
      </c>
      <c r="Z561" s="10">
        <f t="shared" si="127"/>
        <v>474216.22299261281</v>
      </c>
    </row>
    <row r="562" spans="1:28" x14ac:dyDescent="0.4">
      <c r="A562" s="3">
        <v>6623</v>
      </c>
      <c r="B562" s="3" t="s">
        <v>1107</v>
      </c>
      <c r="C562" s="3" t="s">
        <v>1057</v>
      </c>
      <c r="D562" s="9" t="s">
        <v>1108</v>
      </c>
      <c r="E562" s="10">
        <f t="shared" si="120"/>
        <v>211685.0423776024</v>
      </c>
      <c r="F562" s="11">
        <f t="shared" si="121"/>
        <v>1.1857203797591576E-3</v>
      </c>
      <c r="G562" s="10">
        <f t="shared" si="128"/>
        <v>52686.083203381226</v>
      </c>
      <c r="H562" s="11">
        <f t="shared" si="122"/>
        <v>2.9511278587412179E-4</v>
      </c>
      <c r="I562" s="11">
        <v>1.0174637666514701E-3</v>
      </c>
      <c r="J562" s="12">
        <f t="shared" si="129"/>
        <v>1.6825661310768754E-4</v>
      </c>
      <c r="K562" s="39">
        <f t="shared" si="130"/>
        <v>9.1700000000000004E-2</v>
      </c>
      <c r="L562" s="39">
        <f t="shared" si="131"/>
        <v>0</v>
      </c>
      <c r="M562" s="39">
        <f t="shared" si="132"/>
        <v>9.1700000000000004E-2</v>
      </c>
      <c r="N562" s="10">
        <f t="shared" si="133"/>
        <v>0</v>
      </c>
      <c r="O562" s="13">
        <f t="shared" si="123"/>
        <v>0</v>
      </c>
      <c r="P562" s="41">
        <f t="shared" si="134"/>
        <v>52686.083203381226</v>
      </c>
      <c r="Q562" s="42">
        <f t="shared" si="124"/>
        <v>2.9511278587412179E-4</v>
      </c>
      <c r="R562" s="10">
        <v>2272167.17</v>
      </c>
      <c r="S562" s="10">
        <v>591193.04</v>
      </c>
      <c r="T562" s="10">
        <v>0</v>
      </c>
      <c r="U562" s="10"/>
      <c r="V562" s="10">
        <v>210710.48</v>
      </c>
      <c r="W562" s="10">
        <v>0</v>
      </c>
      <c r="X562" s="10">
        <f t="shared" si="125"/>
        <v>211685.0423776024</v>
      </c>
      <c r="Y562" s="10">
        <f t="shared" si="126"/>
        <v>0</v>
      </c>
      <c r="Z562" s="10">
        <f t="shared" si="127"/>
        <v>52686.083203381226</v>
      </c>
    </row>
    <row r="563" spans="1:28" x14ac:dyDescent="0.4">
      <c r="A563" s="3">
        <v>6651</v>
      </c>
      <c r="B563" s="3" t="s">
        <v>1109</v>
      </c>
      <c r="C563" s="3" t="s">
        <v>1057</v>
      </c>
      <c r="D563" s="9" t="s">
        <v>1110</v>
      </c>
      <c r="E563" s="10">
        <f t="shared" si="120"/>
        <v>198771.2293516107</v>
      </c>
      <c r="F563" s="11">
        <f t="shared" si="121"/>
        <v>1.1133856927480468E-3</v>
      </c>
      <c r="G563" s="10">
        <f t="shared" si="128"/>
        <v>49471.976906977659</v>
      </c>
      <c r="H563" s="11">
        <f t="shared" si="122"/>
        <v>2.7710947635563511E-4</v>
      </c>
      <c r="I563" s="11">
        <v>1.0375845479852358E-3</v>
      </c>
      <c r="J563" s="12">
        <f t="shared" si="129"/>
        <v>7.580114476281102E-5</v>
      </c>
      <c r="K563" s="39">
        <f t="shared" si="130"/>
        <v>9.1700000000000004E-2</v>
      </c>
      <c r="L563" s="39">
        <f t="shared" si="131"/>
        <v>0</v>
      </c>
      <c r="M563" s="39">
        <f t="shared" si="132"/>
        <v>9.1700000000000004E-2</v>
      </c>
      <c r="N563" s="10">
        <f t="shared" si="133"/>
        <v>0</v>
      </c>
      <c r="O563" s="13">
        <f t="shared" si="123"/>
        <v>0</v>
      </c>
      <c r="P563" s="41">
        <f t="shared" si="134"/>
        <v>49471.976906977659</v>
      </c>
      <c r="Q563" s="42">
        <f t="shared" si="124"/>
        <v>2.7710947635563511E-4</v>
      </c>
      <c r="R563" s="10">
        <v>2157648.27</v>
      </c>
      <c r="S563" s="10">
        <v>71590.009999999995</v>
      </c>
      <c r="T563" s="10">
        <v>0</v>
      </c>
      <c r="U563" s="10"/>
      <c r="V563" s="10">
        <v>197856.12</v>
      </c>
      <c r="W563" s="10">
        <v>0</v>
      </c>
      <c r="X563" s="10">
        <f t="shared" si="125"/>
        <v>198771.2293516107</v>
      </c>
      <c r="Y563" s="10">
        <f t="shared" si="126"/>
        <v>0</v>
      </c>
      <c r="Z563" s="10">
        <f t="shared" si="127"/>
        <v>49471.976906977659</v>
      </c>
    </row>
    <row r="564" spans="1:28" x14ac:dyDescent="0.4">
      <c r="A564" s="3">
        <v>6529</v>
      </c>
      <c r="B564" s="3" t="s">
        <v>1111</v>
      </c>
      <c r="C564" s="3" t="s">
        <v>1057</v>
      </c>
      <c r="D564" s="9" t="s">
        <v>1112</v>
      </c>
      <c r="E564" s="10">
        <f t="shared" si="120"/>
        <v>178327.33911499573</v>
      </c>
      <c r="F564" s="11">
        <f t="shared" si="121"/>
        <v>9.9887246581974458E-4</v>
      </c>
      <c r="G564" s="10">
        <f t="shared" si="128"/>
        <v>44383.717056828449</v>
      </c>
      <c r="H564" s="11">
        <f t="shared" si="122"/>
        <v>2.486083912809981E-4</v>
      </c>
      <c r="I564" s="11">
        <v>9.5345099208916646E-4</v>
      </c>
      <c r="J564" s="12">
        <f t="shared" si="129"/>
        <v>4.5421473730578119E-5</v>
      </c>
      <c r="K564" s="39">
        <f t="shared" si="130"/>
        <v>9.1700000000000004E-2</v>
      </c>
      <c r="L564" s="39">
        <f t="shared" si="131"/>
        <v>0</v>
      </c>
      <c r="M564" s="39">
        <f t="shared" si="132"/>
        <v>9.1700000000000004E-2</v>
      </c>
      <c r="N564" s="10">
        <f t="shared" si="133"/>
        <v>0</v>
      </c>
      <c r="O564" s="13">
        <f t="shared" si="123"/>
        <v>0</v>
      </c>
      <c r="P564" s="41">
        <f t="shared" si="134"/>
        <v>44383.717056828449</v>
      </c>
      <c r="Q564" s="42">
        <f t="shared" si="124"/>
        <v>2.486083912809981E-4</v>
      </c>
      <c r="R564" s="10">
        <v>1915525.65</v>
      </c>
      <c r="S564" s="10">
        <v>913091.01</v>
      </c>
      <c r="T564" s="10">
        <v>0</v>
      </c>
      <c r="U564" s="10"/>
      <c r="V564" s="10">
        <v>177506.35000000003</v>
      </c>
      <c r="W564" s="10">
        <v>0</v>
      </c>
      <c r="X564" s="10">
        <f t="shared" si="125"/>
        <v>178327.33911499573</v>
      </c>
      <c r="Y564" s="10">
        <f t="shared" si="126"/>
        <v>0</v>
      </c>
      <c r="Z564" s="10">
        <f t="shared" si="127"/>
        <v>44383.717056828449</v>
      </c>
    </row>
    <row r="565" spans="1:28" x14ac:dyDescent="0.4">
      <c r="A565" s="3">
        <v>6552</v>
      </c>
      <c r="B565" s="3" t="s">
        <v>1113</v>
      </c>
      <c r="C565" s="3" t="s">
        <v>1057</v>
      </c>
      <c r="D565" s="9" t="s">
        <v>1114</v>
      </c>
      <c r="E565" s="10">
        <f t="shared" si="120"/>
        <v>385603.94579514797</v>
      </c>
      <c r="F565" s="11">
        <f t="shared" si="121"/>
        <v>2.1598996882796718E-3</v>
      </c>
      <c r="G565" s="10">
        <f t="shared" si="128"/>
        <v>95972.589010213531</v>
      </c>
      <c r="H565" s="11">
        <f t="shared" si="122"/>
        <v>5.3757532138085703E-4</v>
      </c>
      <c r="I565" s="11">
        <v>2.2114179178160235E-3</v>
      </c>
      <c r="J565" s="12">
        <f t="shared" si="129"/>
        <v>-5.1518229536351694E-5</v>
      </c>
      <c r="K565" s="39">
        <f t="shared" si="130"/>
        <v>9.1700000000000004E-2</v>
      </c>
      <c r="L565" s="39">
        <f t="shared" si="131"/>
        <v>0</v>
      </c>
      <c r="M565" s="39">
        <f t="shared" si="132"/>
        <v>9.1700000000000004E-2</v>
      </c>
      <c r="N565" s="10">
        <f t="shared" si="133"/>
        <v>0</v>
      </c>
      <c r="O565" s="13">
        <f t="shared" si="123"/>
        <v>0</v>
      </c>
      <c r="P565" s="41">
        <f t="shared" si="134"/>
        <v>95972.589010213531</v>
      </c>
      <c r="Q565" s="42">
        <f t="shared" si="124"/>
        <v>5.3757532138085703E-4</v>
      </c>
      <c r="R565" s="10">
        <v>4168271.67</v>
      </c>
      <c r="S565" s="10">
        <v>847084.69</v>
      </c>
      <c r="T565" s="10">
        <v>0</v>
      </c>
      <c r="U565" s="10"/>
      <c r="V565" s="10">
        <v>383828.69</v>
      </c>
      <c r="W565" s="10">
        <v>0</v>
      </c>
      <c r="X565" s="10">
        <f t="shared" si="125"/>
        <v>385603.94579514797</v>
      </c>
      <c r="Y565" s="10">
        <f t="shared" si="126"/>
        <v>0</v>
      </c>
      <c r="Z565" s="10">
        <f t="shared" si="127"/>
        <v>95972.589010213531</v>
      </c>
    </row>
    <row r="566" spans="1:28" x14ac:dyDescent="0.4">
      <c r="A566" s="3">
        <v>6457</v>
      </c>
      <c r="B566" s="3" t="s">
        <v>1115</v>
      </c>
      <c r="C566" s="3" t="s">
        <v>1057</v>
      </c>
      <c r="D566" s="9" t="s">
        <v>1116</v>
      </c>
      <c r="E566" s="10">
        <f t="shared" si="120"/>
        <v>1772794.5483177265</v>
      </c>
      <c r="F566" s="11">
        <f t="shared" si="121"/>
        <v>9.9300290727044205E-3</v>
      </c>
      <c r="G566" s="10">
        <f t="shared" si="128"/>
        <v>441229.10162239615</v>
      </c>
      <c r="H566" s="11">
        <f t="shared" si="122"/>
        <v>2.4714752259314787E-3</v>
      </c>
      <c r="I566" s="11">
        <v>9.7217469431979397E-3</v>
      </c>
      <c r="J566" s="12">
        <f t="shared" si="129"/>
        <v>2.082821295064808E-4</v>
      </c>
      <c r="K566" s="39">
        <f t="shared" si="130"/>
        <v>9.1700000000000004E-2</v>
      </c>
      <c r="L566" s="39">
        <f t="shared" si="131"/>
        <v>0</v>
      </c>
      <c r="M566" s="39">
        <f t="shared" si="132"/>
        <v>9.1700000000000004E-2</v>
      </c>
      <c r="N566" s="10">
        <f t="shared" si="133"/>
        <v>0</v>
      </c>
      <c r="O566" s="13">
        <f t="shared" si="123"/>
        <v>0</v>
      </c>
      <c r="P566" s="41">
        <f t="shared" si="134"/>
        <v>441229.10162239615</v>
      </c>
      <c r="Q566" s="42">
        <f t="shared" si="124"/>
        <v>2.4714752259314787E-3</v>
      </c>
      <c r="R566" s="10">
        <v>19114163.43</v>
      </c>
      <c r="S566" s="10">
        <v>3382490.17</v>
      </c>
      <c r="T566" s="10">
        <v>0</v>
      </c>
      <c r="U566" s="10"/>
      <c r="V566" s="10">
        <v>1764632.8999999997</v>
      </c>
      <c r="W566" s="10">
        <v>0</v>
      </c>
      <c r="X566" s="10">
        <f t="shared" si="125"/>
        <v>1772794.5483177265</v>
      </c>
      <c r="Y566" s="10">
        <f t="shared" si="126"/>
        <v>0</v>
      </c>
      <c r="Z566" s="10">
        <f t="shared" si="127"/>
        <v>441229.10162239615</v>
      </c>
    </row>
    <row r="567" spans="1:28" x14ac:dyDescent="0.4">
      <c r="A567" s="3">
        <v>6563</v>
      </c>
      <c r="B567" s="3" t="s">
        <v>1117</v>
      </c>
      <c r="C567" s="3" t="s">
        <v>1057</v>
      </c>
      <c r="D567" s="9" t="s">
        <v>1118</v>
      </c>
      <c r="E567" s="10">
        <f t="shared" si="120"/>
        <v>676267.82346407033</v>
      </c>
      <c r="F567" s="11">
        <f t="shared" si="121"/>
        <v>3.7880075580699548E-3</v>
      </c>
      <c r="G567" s="10">
        <f t="shared" si="128"/>
        <v>168315.63730063243</v>
      </c>
      <c r="H567" s="11">
        <f t="shared" si="122"/>
        <v>9.4279349706489633E-4</v>
      </c>
      <c r="I567" s="11">
        <v>3.5297428702045757E-3</v>
      </c>
      <c r="J567" s="12">
        <f t="shared" si="129"/>
        <v>2.5826468786537904E-4</v>
      </c>
      <c r="K567" s="39">
        <f t="shared" si="130"/>
        <v>9.1700000000000004E-2</v>
      </c>
      <c r="L567" s="39">
        <f t="shared" si="131"/>
        <v>0</v>
      </c>
      <c r="M567" s="39">
        <f t="shared" si="132"/>
        <v>9.1700000000000004E-2</v>
      </c>
      <c r="N567" s="10">
        <f t="shared" si="133"/>
        <v>0</v>
      </c>
      <c r="O567" s="13">
        <f t="shared" si="123"/>
        <v>0</v>
      </c>
      <c r="P567" s="41">
        <f t="shared" si="134"/>
        <v>168315.63730063243</v>
      </c>
      <c r="Q567" s="42">
        <f t="shared" si="124"/>
        <v>9.4279349706489633E-4</v>
      </c>
      <c r="R567" s="10">
        <v>7271196.0700000003</v>
      </c>
      <c r="S567" s="10">
        <v>993932.31</v>
      </c>
      <c r="T567" s="10">
        <v>0</v>
      </c>
      <c r="U567" s="10"/>
      <c r="V567" s="10">
        <v>673154.4</v>
      </c>
      <c r="W567" s="10">
        <v>0</v>
      </c>
      <c r="X567" s="10">
        <f t="shared" si="125"/>
        <v>676267.82346407033</v>
      </c>
      <c r="Y567" s="10">
        <f t="shared" si="126"/>
        <v>0</v>
      </c>
      <c r="Z567" s="10">
        <f t="shared" si="127"/>
        <v>168315.63730063243</v>
      </c>
    </row>
    <row r="568" spans="1:28" x14ac:dyDescent="0.4">
      <c r="A568" s="3">
        <v>6766</v>
      </c>
      <c r="B568" s="3" t="s">
        <v>1119</v>
      </c>
      <c r="C568" s="3" t="s">
        <v>1057</v>
      </c>
      <c r="D568" s="9" t="s">
        <v>1120</v>
      </c>
      <c r="E568" s="10">
        <f t="shared" si="120"/>
        <v>144467.48402974586</v>
      </c>
      <c r="F568" s="11">
        <f t="shared" si="121"/>
        <v>8.0921182764080225E-4</v>
      </c>
      <c r="G568" s="10">
        <f t="shared" si="128"/>
        <v>35956.370834161848</v>
      </c>
      <c r="H568" s="11">
        <f t="shared" si="122"/>
        <v>2.0140394050229056E-4</v>
      </c>
      <c r="I568" s="11">
        <v>8.0199853890318125E-4</v>
      </c>
      <c r="J568" s="12">
        <f t="shared" si="129"/>
        <v>7.2132887376209981E-6</v>
      </c>
      <c r="K568" s="39">
        <f t="shared" si="130"/>
        <v>9.1700000000000004E-2</v>
      </c>
      <c r="L568" s="39">
        <f t="shared" si="131"/>
        <v>0</v>
      </c>
      <c r="M568" s="39">
        <f t="shared" si="132"/>
        <v>9.1700000000000004E-2</v>
      </c>
      <c r="N568" s="10">
        <f t="shared" si="133"/>
        <v>0</v>
      </c>
      <c r="O568" s="13">
        <f t="shared" si="123"/>
        <v>0</v>
      </c>
      <c r="P568" s="41">
        <f t="shared" si="134"/>
        <v>35956.370834161848</v>
      </c>
      <c r="Q568" s="42">
        <f t="shared" si="124"/>
        <v>2.0140394050229056E-4</v>
      </c>
      <c r="R568" s="10">
        <v>1568181.47</v>
      </c>
      <c r="S568" s="10">
        <v>61311.4</v>
      </c>
      <c r="T568" s="10">
        <v>0</v>
      </c>
      <c r="U568" s="10"/>
      <c r="V568" s="10">
        <v>143802.38</v>
      </c>
      <c r="W568" s="10">
        <v>0</v>
      </c>
      <c r="X568" s="10">
        <f t="shared" si="125"/>
        <v>144467.48402974586</v>
      </c>
      <c r="Y568" s="10">
        <f t="shared" si="126"/>
        <v>0</v>
      </c>
      <c r="Z568" s="10">
        <f t="shared" si="127"/>
        <v>35956.370834161848</v>
      </c>
      <c r="AB568" s="10"/>
    </row>
    <row r="569" spans="1:28" x14ac:dyDescent="0.4">
      <c r="A569" s="3">
        <v>6567</v>
      </c>
      <c r="B569" s="3" t="s">
        <v>1121</v>
      </c>
      <c r="C569" s="3" t="s">
        <v>1122</v>
      </c>
      <c r="D569" s="9" t="s">
        <v>1123</v>
      </c>
      <c r="E569" s="10">
        <f t="shared" si="120"/>
        <v>202074.9692150006</v>
      </c>
      <c r="F569" s="11">
        <f t="shared" si="121"/>
        <v>1.1318910705557827E-3</v>
      </c>
      <c r="G569" s="10">
        <f t="shared" si="128"/>
        <v>50294.241491049681</v>
      </c>
      <c r="H569" s="11">
        <f t="shared" si="122"/>
        <v>2.8171526174291454E-4</v>
      </c>
      <c r="I569" s="11">
        <v>9.9632181457533545E-4</v>
      </c>
      <c r="J569" s="12">
        <f t="shared" si="129"/>
        <v>1.3556925598044722E-4</v>
      </c>
      <c r="K569" s="39">
        <f t="shared" si="130"/>
        <v>9.1700000000000004E-2</v>
      </c>
      <c r="L569" s="39">
        <f t="shared" si="131"/>
        <v>0</v>
      </c>
      <c r="M569" s="39">
        <f t="shared" si="132"/>
        <v>9.1700000000000004E-2</v>
      </c>
      <c r="N569" s="10">
        <f t="shared" si="133"/>
        <v>0</v>
      </c>
      <c r="O569" s="13">
        <f t="shared" si="123"/>
        <v>0</v>
      </c>
      <c r="P569" s="41">
        <f t="shared" si="134"/>
        <v>50294.241491049681</v>
      </c>
      <c r="Q569" s="42">
        <f t="shared" si="124"/>
        <v>2.8171526174291454E-4</v>
      </c>
      <c r="R569" s="10">
        <v>2180041.88</v>
      </c>
      <c r="S569" s="10">
        <v>141849.54</v>
      </c>
      <c r="T569" s="10">
        <v>170448.41</v>
      </c>
      <c r="U569" s="10"/>
      <c r="V569" s="10">
        <v>201144.65</v>
      </c>
      <c r="W569" s="10">
        <v>0</v>
      </c>
      <c r="X569" s="10">
        <f t="shared" si="125"/>
        <v>202074.9692150006</v>
      </c>
      <c r="Y569" s="10">
        <f t="shared" si="126"/>
        <v>0</v>
      </c>
      <c r="Z569" s="10">
        <f t="shared" si="127"/>
        <v>50294.241491049681</v>
      </c>
      <c r="AB569" s="10"/>
    </row>
    <row r="570" spans="1:28" x14ac:dyDescent="0.4">
      <c r="A570" s="3">
        <v>6647</v>
      </c>
      <c r="B570" s="3" t="s">
        <v>1124</v>
      </c>
      <c r="C570" s="3" t="s">
        <v>1122</v>
      </c>
      <c r="D570" s="9" t="s">
        <v>1125</v>
      </c>
      <c r="E570" s="10">
        <f t="shared" si="120"/>
        <v>812360.30036778818</v>
      </c>
      <c r="F570" s="11">
        <f t="shared" si="121"/>
        <v>4.5503081041274041E-3</v>
      </c>
      <c r="G570" s="10">
        <f t="shared" si="128"/>
        <v>202187.56080060935</v>
      </c>
      <c r="H570" s="11">
        <f t="shared" si="122"/>
        <v>1.1325217345656072E-3</v>
      </c>
      <c r="I570" s="11">
        <v>4.5983172818649725E-3</v>
      </c>
      <c r="J570" s="12">
        <f t="shared" si="129"/>
        <v>-4.8009177737568486E-5</v>
      </c>
      <c r="K570" s="39">
        <f t="shared" si="130"/>
        <v>9.1700000000000004E-2</v>
      </c>
      <c r="L570" s="39">
        <f t="shared" si="131"/>
        <v>0</v>
      </c>
      <c r="M570" s="39">
        <f t="shared" si="132"/>
        <v>9.1700000000000004E-2</v>
      </c>
      <c r="N570" s="10">
        <f t="shared" si="133"/>
        <v>0</v>
      </c>
      <c r="O570" s="13">
        <f t="shared" si="123"/>
        <v>0</v>
      </c>
      <c r="P570" s="41">
        <f t="shared" si="134"/>
        <v>202187.56080060935</v>
      </c>
      <c r="Q570" s="42">
        <f t="shared" si="124"/>
        <v>1.1325217345656072E-3</v>
      </c>
      <c r="R570" s="10">
        <v>8813087.4700000007</v>
      </c>
      <c r="S570" s="10">
        <v>135661.57</v>
      </c>
      <c r="T570" s="10">
        <v>706103.81</v>
      </c>
      <c r="U570" s="10"/>
      <c r="V570" s="10">
        <v>808620.33000000007</v>
      </c>
      <c r="W570" s="10">
        <v>0</v>
      </c>
      <c r="X570" s="10">
        <f t="shared" si="125"/>
        <v>812360.30036778818</v>
      </c>
      <c r="Y570" s="10">
        <f t="shared" si="126"/>
        <v>0</v>
      </c>
      <c r="Z570" s="10">
        <f t="shared" si="127"/>
        <v>202187.56080060935</v>
      </c>
      <c r="AB570" s="10"/>
    </row>
    <row r="571" spans="1:28" x14ac:dyDescent="0.4">
      <c r="A571" s="3">
        <v>6645</v>
      </c>
      <c r="B571" s="3" t="s">
        <v>1126</v>
      </c>
      <c r="C571" s="3" t="s">
        <v>1122</v>
      </c>
      <c r="D571" s="9" t="s">
        <v>1127</v>
      </c>
      <c r="E571" s="10">
        <f t="shared" si="120"/>
        <v>6269792.6019797185</v>
      </c>
      <c r="F571" s="11">
        <f t="shared" si="121"/>
        <v>3.5119254442973043E-2</v>
      </c>
      <c r="G571" s="10">
        <f t="shared" si="128"/>
        <v>1560482.5498563356</v>
      </c>
      <c r="H571" s="11">
        <f t="shared" si="122"/>
        <v>8.7407968973199687E-3</v>
      </c>
      <c r="I571" s="11">
        <v>3.2712951208004833E-2</v>
      </c>
      <c r="J571" s="12">
        <f t="shared" si="129"/>
        <v>2.4063032349682101E-3</v>
      </c>
      <c r="K571" s="39">
        <f t="shared" si="130"/>
        <v>9.1700000000000004E-2</v>
      </c>
      <c r="L571" s="39">
        <f t="shared" si="131"/>
        <v>0</v>
      </c>
      <c r="M571" s="39">
        <f t="shared" si="132"/>
        <v>9.1700000000000004E-2</v>
      </c>
      <c r="N571" s="10">
        <f t="shared" si="133"/>
        <v>0</v>
      </c>
      <c r="O571" s="13">
        <f t="shared" si="123"/>
        <v>0</v>
      </c>
      <c r="P571" s="41">
        <f t="shared" si="134"/>
        <v>1560482.5498563356</v>
      </c>
      <c r="Q571" s="42">
        <f t="shared" si="124"/>
        <v>8.7407968973199687E-3</v>
      </c>
      <c r="R571" s="10">
        <v>68010597.900000006</v>
      </c>
      <c r="S571" s="10">
        <v>5112096.22</v>
      </c>
      <c r="T571" s="10">
        <v>17177878.960000001</v>
      </c>
      <c r="U571" s="10"/>
      <c r="V571" s="10">
        <v>6240927.5300000003</v>
      </c>
      <c r="W571" s="10">
        <v>0</v>
      </c>
      <c r="X571" s="10">
        <f t="shared" si="125"/>
        <v>6269792.6019797185</v>
      </c>
      <c r="Y571" s="10">
        <f t="shared" si="126"/>
        <v>0</v>
      </c>
      <c r="Z571" s="10">
        <f t="shared" si="127"/>
        <v>1560482.5498563356</v>
      </c>
      <c r="AB571" s="10"/>
    </row>
    <row r="572" spans="1:28" x14ac:dyDescent="0.4">
      <c r="A572" s="3">
        <v>6648</v>
      </c>
      <c r="B572" s="3" t="s">
        <v>1128</v>
      </c>
      <c r="C572" s="3" t="s">
        <v>1122</v>
      </c>
      <c r="D572" s="9" t="s">
        <v>1129</v>
      </c>
      <c r="E572" s="10">
        <f t="shared" si="120"/>
        <v>256063.09146124165</v>
      </c>
      <c r="F572" s="11">
        <f t="shared" si="121"/>
        <v>1.4342970227822398E-3</v>
      </c>
      <c r="G572" s="10">
        <f t="shared" si="128"/>
        <v>63731.292445202169</v>
      </c>
      <c r="H572" s="11">
        <f t="shared" si="122"/>
        <v>3.5698078348809478E-4</v>
      </c>
      <c r="I572" s="11">
        <v>1.4325344151509057E-3</v>
      </c>
      <c r="J572" s="12">
        <f t="shared" si="129"/>
        <v>1.762607631334125E-6</v>
      </c>
      <c r="K572" s="39">
        <f t="shared" si="130"/>
        <v>9.1700000000000004E-2</v>
      </c>
      <c r="L572" s="39">
        <f t="shared" si="131"/>
        <v>0</v>
      </c>
      <c r="M572" s="39">
        <f t="shared" si="132"/>
        <v>9.1700000000000004E-2</v>
      </c>
      <c r="N572" s="10">
        <f t="shared" si="133"/>
        <v>0</v>
      </c>
      <c r="O572" s="13">
        <f t="shared" si="123"/>
        <v>0</v>
      </c>
      <c r="P572" s="41">
        <f t="shared" si="134"/>
        <v>63731.292445202169</v>
      </c>
      <c r="Q572" s="42">
        <f t="shared" si="124"/>
        <v>3.5698078348809478E-4</v>
      </c>
      <c r="R572" s="10">
        <v>2776541.44</v>
      </c>
      <c r="S572" s="10">
        <v>184311.03</v>
      </c>
      <c r="T572" s="10">
        <v>244975.09</v>
      </c>
      <c r="U572" s="10"/>
      <c r="V572" s="10">
        <v>254884.22</v>
      </c>
      <c r="W572" s="10">
        <v>0</v>
      </c>
      <c r="X572" s="10">
        <f t="shared" si="125"/>
        <v>256063.09146124165</v>
      </c>
      <c r="Y572" s="10">
        <f t="shared" si="126"/>
        <v>0</v>
      </c>
      <c r="Z572" s="10">
        <f t="shared" si="127"/>
        <v>63731.292445202169</v>
      </c>
      <c r="AB572" s="10"/>
    </row>
    <row r="573" spans="1:28" x14ac:dyDescent="0.4">
      <c r="A573" s="3">
        <v>6644</v>
      </c>
      <c r="B573" s="3" t="s">
        <v>1130</v>
      </c>
      <c r="C573" s="3" t="s">
        <v>1122</v>
      </c>
      <c r="D573" s="9" t="s">
        <v>1131</v>
      </c>
      <c r="E573" s="10">
        <f t="shared" si="120"/>
        <v>5842368.352531258</v>
      </c>
      <c r="F573" s="11">
        <f t="shared" si="121"/>
        <v>3.2725104919312957E-2</v>
      </c>
      <c r="G573" s="10">
        <f t="shared" si="128"/>
        <v>1454101.346363391</v>
      </c>
      <c r="H573" s="11">
        <f t="shared" si="122"/>
        <v>8.1449193634700063E-3</v>
      </c>
      <c r="I573" s="11">
        <v>3.0963271201762291E-2</v>
      </c>
      <c r="J573" s="12">
        <f t="shared" si="129"/>
        <v>1.7618337175506656E-3</v>
      </c>
      <c r="K573" s="39">
        <f t="shared" si="130"/>
        <v>9.1700000000000004E-2</v>
      </c>
      <c r="L573" s="39">
        <f t="shared" si="131"/>
        <v>0</v>
      </c>
      <c r="M573" s="39">
        <f t="shared" si="132"/>
        <v>9.1700000000000004E-2</v>
      </c>
      <c r="N573" s="10">
        <f t="shared" si="133"/>
        <v>0</v>
      </c>
      <c r="O573" s="13">
        <f t="shared" si="123"/>
        <v>0</v>
      </c>
      <c r="P573" s="41">
        <f t="shared" si="134"/>
        <v>1454101.346363391</v>
      </c>
      <c r="Q573" s="42">
        <f t="shared" si="124"/>
        <v>8.1449193634700063E-3</v>
      </c>
      <c r="R573" s="10">
        <v>63191565.350000001</v>
      </c>
      <c r="S573" s="10">
        <v>4220857.97</v>
      </c>
      <c r="T573" s="10">
        <v>8770017.3200000003</v>
      </c>
      <c r="U573" s="10"/>
      <c r="V573" s="10">
        <v>5815471.0700000003</v>
      </c>
      <c r="W573" s="10">
        <v>0</v>
      </c>
      <c r="X573" s="10">
        <f t="shared" si="125"/>
        <v>5842368.352531258</v>
      </c>
      <c r="Y573" s="10">
        <f t="shared" si="126"/>
        <v>0</v>
      </c>
      <c r="Z573" s="10">
        <f t="shared" si="127"/>
        <v>1454101.346363391</v>
      </c>
      <c r="AB573" s="10"/>
    </row>
    <row r="574" spans="1:28" x14ac:dyDescent="0.4">
      <c r="A574" s="22">
        <v>6423</v>
      </c>
      <c r="B574" s="22" t="s">
        <v>1132</v>
      </c>
      <c r="C574" s="22" t="s">
        <v>341</v>
      </c>
      <c r="D574" s="23" t="s">
        <v>1133</v>
      </c>
      <c r="E574" s="24">
        <f t="shared" si="120"/>
        <v>0</v>
      </c>
      <c r="F574" s="25">
        <f t="shared" si="121"/>
        <v>0</v>
      </c>
      <c r="G574" s="24">
        <f t="shared" si="128"/>
        <v>0</v>
      </c>
      <c r="H574" s="25">
        <f t="shared" si="122"/>
        <v>0</v>
      </c>
      <c r="I574" s="25">
        <v>0</v>
      </c>
      <c r="J574" s="26">
        <f t="shared" si="129"/>
        <v>0</v>
      </c>
      <c r="K574" s="27">
        <f t="shared" si="130"/>
        <v>9.0700000000000003E-2</v>
      </c>
      <c r="L574" s="27">
        <f t="shared" si="131"/>
        <v>1E-3</v>
      </c>
      <c r="M574" s="27">
        <f t="shared" si="132"/>
        <v>9.1700000000000004E-2</v>
      </c>
      <c r="N574" s="24">
        <f t="shared" si="133"/>
        <v>0</v>
      </c>
      <c r="O574" s="28">
        <f t="shared" si="123"/>
        <v>0</v>
      </c>
      <c r="P574" s="41">
        <v>0</v>
      </c>
      <c r="Q574" s="42">
        <v>0</v>
      </c>
      <c r="R574" s="24">
        <v>0</v>
      </c>
      <c r="S574" s="24">
        <v>0</v>
      </c>
      <c r="T574" s="24">
        <v>0</v>
      </c>
      <c r="U574" s="24"/>
      <c r="V574" s="24">
        <v>0</v>
      </c>
      <c r="W574" s="24">
        <v>0</v>
      </c>
      <c r="X574" s="24">
        <v>0</v>
      </c>
      <c r="Y574" s="24">
        <v>0</v>
      </c>
      <c r="Z574" s="24">
        <v>0</v>
      </c>
      <c r="AA574" s="10"/>
      <c r="AB574" s="10"/>
    </row>
    <row r="575" spans="1:28" x14ac:dyDescent="0.4">
      <c r="A575" s="22">
        <v>10644</v>
      </c>
      <c r="B575" s="22">
        <v>0</v>
      </c>
      <c r="C575" s="22" t="s">
        <v>341</v>
      </c>
      <c r="D575" s="23" t="s">
        <v>1134</v>
      </c>
      <c r="E575" s="24">
        <f t="shared" si="120"/>
        <v>0</v>
      </c>
      <c r="F575" s="25">
        <f t="shared" si="121"/>
        <v>0</v>
      </c>
      <c r="G575" s="24">
        <f t="shared" si="128"/>
        <v>0</v>
      </c>
      <c r="H575" s="25">
        <f t="shared" si="122"/>
        <v>0</v>
      </c>
      <c r="I575" s="25">
        <v>0</v>
      </c>
      <c r="J575" s="26">
        <f t="shared" si="129"/>
        <v>0</v>
      </c>
      <c r="K575" s="27">
        <f t="shared" si="130"/>
        <v>9.0700000000000003E-2</v>
      </c>
      <c r="L575" s="27">
        <f t="shared" si="131"/>
        <v>1E-3</v>
      </c>
      <c r="M575" s="27">
        <f t="shared" si="132"/>
        <v>9.1700000000000004E-2</v>
      </c>
      <c r="N575" s="24">
        <f t="shared" si="133"/>
        <v>0</v>
      </c>
      <c r="O575" s="28">
        <f t="shared" si="123"/>
        <v>0</v>
      </c>
      <c r="P575" s="41">
        <v>0</v>
      </c>
      <c r="Q575" s="42">
        <v>0</v>
      </c>
      <c r="R575" s="24">
        <v>0</v>
      </c>
      <c r="S575" s="24">
        <v>0</v>
      </c>
      <c r="T575" s="24">
        <v>0</v>
      </c>
      <c r="U575" s="24"/>
      <c r="V575" s="24">
        <v>0</v>
      </c>
      <c r="W575" s="24">
        <v>0</v>
      </c>
      <c r="X575" s="24">
        <v>0</v>
      </c>
      <c r="Y575" s="24">
        <v>0</v>
      </c>
      <c r="Z575" s="24">
        <v>0</v>
      </c>
      <c r="AA575" s="10"/>
      <c r="AB575" s="10"/>
    </row>
    <row r="576" spans="1:28" x14ac:dyDescent="0.4">
      <c r="A576" s="22">
        <v>6411</v>
      </c>
      <c r="B576" s="22" t="s">
        <v>1135</v>
      </c>
      <c r="C576" s="22" t="s">
        <v>341</v>
      </c>
      <c r="D576" s="23" t="s">
        <v>1136</v>
      </c>
      <c r="E576" s="24">
        <f t="shared" si="120"/>
        <v>0</v>
      </c>
      <c r="F576" s="25">
        <f t="shared" si="121"/>
        <v>0</v>
      </c>
      <c r="G576" s="24">
        <f t="shared" si="128"/>
        <v>0</v>
      </c>
      <c r="H576" s="25">
        <f t="shared" si="122"/>
        <v>0</v>
      </c>
      <c r="I576" s="25">
        <v>0</v>
      </c>
      <c r="J576" s="26">
        <f t="shared" si="129"/>
        <v>0</v>
      </c>
      <c r="K576" s="27">
        <f t="shared" si="130"/>
        <v>9.0700000000000003E-2</v>
      </c>
      <c r="L576" s="27">
        <f t="shared" si="131"/>
        <v>1E-3</v>
      </c>
      <c r="M576" s="27">
        <f t="shared" si="132"/>
        <v>9.1700000000000004E-2</v>
      </c>
      <c r="N576" s="24">
        <f t="shared" si="133"/>
        <v>0</v>
      </c>
      <c r="O576" s="28">
        <f t="shared" si="123"/>
        <v>0</v>
      </c>
      <c r="P576" s="41">
        <v>0</v>
      </c>
      <c r="Q576" s="42">
        <v>0</v>
      </c>
      <c r="R576" s="24">
        <v>0</v>
      </c>
      <c r="S576" s="24">
        <v>0</v>
      </c>
      <c r="T576" s="24">
        <v>0</v>
      </c>
      <c r="U576" s="24"/>
      <c r="V576" s="24">
        <v>0</v>
      </c>
      <c r="W576" s="24">
        <v>0</v>
      </c>
      <c r="X576" s="24">
        <v>0</v>
      </c>
      <c r="Y576" s="24">
        <v>0</v>
      </c>
      <c r="Z576" s="24">
        <v>0</v>
      </c>
      <c r="AA576" s="10"/>
      <c r="AB576" s="10"/>
    </row>
    <row r="577" spans="1:35" x14ac:dyDescent="0.4">
      <c r="A577" s="22">
        <v>9214</v>
      </c>
      <c r="B577" s="22">
        <v>0</v>
      </c>
      <c r="C577" s="22" t="s">
        <v>341</v>
      </c>
      <c r="D577" s="23" t="s">
        <v>1137</v>
      </c>
      <c r="E577" s="24">
        <f t="shared" si="120"/>
        <v>0</v>
      </c>
      <c r="F577" s="25">
        <f t="shared" si="121"/>
        <v>0</v>
      </c>
      <c r="G577" s="24">
        <f t="shared" si="128"/>
        <v>0</v>
      </c>
      <c r="H577" s="25">
        <f t="shared" si="122"/>
        <v>0</v>
      </c>
      <c r="I577" s="25">
        <v>1.1196360668574343E-5</v>
      </c>
      <c r="J577" s="26">
        <f t="shared" si="129"/>
        <v>-1.1196360668574343E-5</v>
      </c>
      <c r="K577" s="27">
        <f t="shared" si="130"/>
        <v>9.0700000000000003E-2</v>
      </c>
      <c r="L577" s="27">
        <f t="shared" si="131"/>
        <v>1E-3</v>
      </c>
      <c r="M577" s="27">
        <f t="shared" si="132"/>
        <v>9.1700000000000004E-2</v>
      </c>
      <c r="N577" s="24">
        <f t="shared" si="133"/>
        <v>0</v>
      </c>
      <c r="O577" s="28">
        <f t="shared" si="123"/>
        <v>0</v>
      </c>
      <c r="P577" s="41">
        <v>0</v>
      </c>
      <c r="Q577" s="42">
        <v>0</v>
      </c>
      <c r="R577" s="24">
        <v>0</v>
      </c>
      <c r="S577" s="24">
        <v>0</v>
      </c>
      <c r="T577" s="24">
        <v>0</v>
      </c>
      <c r="U577" s="24"/>
      <c r="V577" s="24">
        <v>0</v>
      </c>
      <c r="W577" s="24">
        <v>0</v>
      </c>
      <c r="X577" s="24">
        <v>0</v>
      </c>
      <c r="Y577" s="24">
        <v>0</v>
      </c>
      <c r="Z577" s="24">
        <v>0</v>
      </c>
      <c r="AA577" s="10"/>
      <c r="AB577" s="10"/>
    </row>
    <row r="578" spans="1:35" x14ac:dyDescent="0.4">
      <c r="A578" s="22">
        <v>6429</v>
      </c>
      <c r="B578" s="22" t="s">
        <v>1138</v>
      </c>
      <c r="C578" s="22" t="s">
        <v>341</v>
      </c>
      <c r="D578" s="23" t="s">
        <v>1139</v>
      </c>
      <c r="E578" s="24">
        <f t="shared" si="120"/>
        <v>0</v>
      </c>
      <c r="F578" s="25">
        <f t="shared" si="121"/>
        <v>0</v>
      </c>
      <c r="G578" s="24">
        <f t="shared" si="128"/>
        <v>0</v>
      </c>
      <c r="H578" s="25">
        <f t="shared" si="122"/>
        <v>0</v>
      </c>
      <c r="I578" s="25">
        <v>0</v>
      </c>
      <c r="J578" s="26">
        <f t="shared" si="129"/>
        <v>0</v>
      </c>
      <c r="K578" s="27">
        <f t="shared" si="130"/>
        <v>9.0700000000000003E-2</v>
      </c>
      <c r="L578" s="27">
        <f t="shared" si="131"/>
        <v>1E-3</v>
      </c>
      <c r="M578" s="27">
        <f t="shared" si="132"/>
        <v>9.1700000000000004E-2</v>
      </c>
      <c r="N578" s="24">
        <f t="shared" si="133"/>
        <v>0</v>
      </c>
      <c r="O578" s="28">
        <f t="shared" si="123"/>
        <v>0</v>
      </c>
      <c r="P578" s="41">
        <v>0</v>
      </c>
      <c r="Q578" s="42">
        <v>0</v>
      </c>
      <c r="R578" s="24">
        <v>0</v>
      </c>
      <c r="S578" s="24">
        <v>0</v>
      </c>
      <c r="T578" s="24">
        <v>0</v>
      </c>
      <c r="U578" s="24"/>
      <c r="V578" s="24">
        <v>0</v>
      </c>
      <c r="W578" s="24">
        <v>0</v>
      </c>
      <c r="X578" s="24">
        <v>0</v>
      </c>
      <c r="Y578" s="24">
        <v>0</v>
      </c>
      <c r="Z578" s="24">
        <v>0</v>
      </c>
      <c r="AA578" s="10"/>
      <c r="AB578" s="10"/>
    </row>
    <row r="579" spans="1:35" x14ac:dyDescent="0.4">
      <c r="A579" s="22">
        <v>6932</v>
      </c>
      <c r="B579" s="22" t="s">
        <v>1140</v>
      </c>
      <c r="C579" s="22" t="s">
        <v>570</v>
      </c>
      <c r="D579" s="23" t="s">
        <v>1141</v>
      </c>
      <c r="E579" s="24">
        <f t="shared" si="120"/>
        <v>0</v>
      </c>
      <c r="F579" s="25">
        <f t="shared" si="121"/>
        <v>0</v>
      </c>
      <c r="G579" s="24">
        <f t="shared" si="128"/>
        <v>0</v>
      </c>
      <c r="H579" s="25">
        <f t="shared" si="122"/>
        <v>0</v>
      </c>
      <c r="I579" s="25">
        <v>6.2601424253252789E-6</v>
      </c>
      <c r="J579" s="26">
        <f t="shared" si="129"/>
        <v>-6.2601424253252789E-6</v>
      </c>
      <c r="K579" s="27">
        <f t="shared" si="130"/>
        <v>8.7999999999999995E-2</v>
      </c>
      <c r="L579" s="27">
        <f t="shared" si="131"/>
        <v>3.7000000000000002E-3</v>
      </c>
      <c r="M579" s="27">
        <f t="shared" si="132"/>
        <v>9.169999999999999E-2</v>
      </c>
      <c r="N579" s="24">
        <f t="shared" si="133"/>
        <v>0</v>
      </c>
      <c r="O579" s="28">
        <f t="shared" si="123"/>
        <v>0</v>
      </c>
      <c r="P579" s="41">
        <v>0</v>
      </c>
      <c r="Q579" s="42">
        <v>0</v>
      </c>
      <c r="R579" s="24">
        <v>0</v>
      </c>
      <c r="S579" s="24">
        <v>0</v>
      </c>
      <c r="T579" s="24">
        <v>0</v>
      </c>
      <c r="U579" s="24"/>
      <c r="V579" s="24">
        <v>0</v>
      </c>
      <c r="W579" s="24">
        <v>0</v>
      </c>
      <c r="X579" s="24">
        <v>0</v>
      </c>
      <c r="Y579" s="24">
        <v>0</v>
      </c>
      <c r="Z579" s="24">
        <v>0</v>
      </c>
      <c r="AA579" s="10"/>
      <c r="AB579" s="10"/>
    </row>
    <row r="580" spans="1:35" x14ac:dyDescent="0.4">
      <c r="A580" s="9"/>
      <c r="B580" s="9"/>
      <c r="C580" s="9"/>
      <c r="E580" s="29"/>
      <c r="F580" s="30"/>
      <c r="G580" s="30"/>
      <c r="H580" s="30"/>
      <c r="I580" s="11"/>
      <c r="J580" s="12"/>
      <c r="P580" s="40"/>
      <c r="Q580" s="40"/>
    </row>
    <row r="581" spans="1:35" x14ac:dyDescent="0.4">
      <c r="A581" s="9"/>
      <c r="B581" s="9"/>
      <c r="C581" s="9"/>
      <c r="E581" s="31"/>
      <c r="F581" s="32"/>
      <c r="G581" s="32"/>
      <c r="H581" s="32"/>
      <c r="I581" s="12"/>
      <c r="J581" s="12"/>
      <c r="P581" s="40"/>
      <c r="Q581" s="40"/>
    </row>
    <row r="582" spans="1:35" x14ac:dyDescent="0.4">
      <c r="A582" s="9"/>
      <c r="B582" s="9"/>
      <c r="C582" s="9"/>
      <c r="E582" s="31">
        <f>SUM(E11:E580)</f>
        <v>141951885.44843167</v>
      </c>
      <c r="F582" s="32">
        <f>SUM(F11:F580)</f>
        <v>0.7951210989258426</v>
      </c>
      <c r="G582" s="31">
        <f>SUM(G11:G580)</f>
        <v>36576750.806095406</v>
      </c>
      <c r="H582" s="32">
        <f>SUM(H11:H580)</f>
        <v>0.20487890107415688</v>
      </c>
      <c r="I582" s="12">
        <f>SUM(I11:I580)</f>
        <v>0.78477651238201163</v>
      </c>
      <c r="N582" s="33">
        <f t="shared" ref="N582:T582" si="135">SUM(N11:N580)</f>
        <v>1246462.5000000009</v>
      </c>
      <c r="O582" s="34">
        <f t="shared" si="135"/>
        <v>6.9818631125537116E-3</v>
      </c>
      <c r="P582" s="43">
        <f t="shared" si="135"/>
        <v>35329704.999999993</v>
      </c>
      <c r="Q582" s="44">
        <f t="shared" si="135"/>
        <v>0.19789377066450367</v>
      </c>
      <c r="R582" s="33">
        <f t="shared" si="135"/>
        <v>1549221618.5000005</v>
      </c>
      <c r="S582" s="33">
        <f t="shared" si="135"/>
        <v>229756224.00000015</v>
      </c>
      <c r="T582" s="33">
        <f t="shared" si="135"/>
        <v>27317586.080000002</v>
      </c>
      <c r="V582" s="33">
        <f>SUM(V11:V580)</f>
        <v>141296119.31999999</v>
      </c>
      <c r="W582" s="33">
        <f>SUM(W11:W580)</f>
        <v>1378958.9699999979</v>
      </c>
      <c r="X582" s="33">
        <f>SUM(X11:X580)</f>
        <v>141949631.57999998</v>
      </c>
      <c r="Y582" s="33">
        <f>SUM(Y11:Y580)</f>
        <v>1246462.5000000009</v>
      </c>
      <c r="Z582" s="33">
        <f>SUM(Z11:Z580)</f>
        <v>35329704.999999993</v>
      </c>
    </row>
    <row r="583" spans="1:35" x14ac:dyDescent="0.4">
      <c r="A583" s="9"/>
      <c r="B583" s="9"/>
      <c r="C583" s="9">
        <v>1</v>
      </c>
      <c r="I583" s="12"/>
      <c r="R583" s="33"/>
      <c r="S583" s="33"/>
      <c r="T583" s="33"/>
      <c r="V583" s="33">
        <v>141296119.31999996</v>
      </c>
      <c r="W583" s="33">
        <v>1378958.9699999988</v>
      </c>
      <c r="X583" s="33">
        <v>141949631.58000001</v>
      </c>
      <c r="Y583" s="33">
        <v>1246462.5</v>
      </c>
      <c r="Z583" s="33">
        <v>35329705</v>
      </c>
    </row>
    <row r="584" spans="1:35" x14ac:dyDescent="0.4">
      <c r="A584" s="9"/>
      <c r="B584" s="9"/>
      <c r="C584" s="9"/>
      <c r="I584" s="2"/>
      <c r="Z584" s="35"/>
    </row>
    <row r="585" spans="1:35" x14ac:dyDescent="0.4">
      <c r="A585" s="9"/>
      <c r="B585" s="9"/>
      <c r="C585" s="9"/>
      <c r="P585" s="36"/>
      <c r="R585" s="33"/>
      <c r="S585" s="33"/>
      <c r="V585" s="33">
        <f>V582-V583</f>
        <v>0</v>
      </c>
    </row>
    <row r="586" spans="1:35" x14ac:dyDescent="0.4">
      <c r="A586" s="9"/>
      <c r="B586" s="9"/>
      <c r="C586" s="9"/>
    </row>
    <row r="587" spans="1:35" s="2" customFormat="1" x14ac:dyDescent="0.4">
      <c r="A587" s="9"/>
      <c r="B587" s="9"/>
      <c r="C587" s="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s="2" customFormat="1" x14ac:dyDescent="0.4">
      <c r="A588" s="9"/>
      <c r="B588" s="9"/>
      <c r="C588" s="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s="2" customFormat="1" x14ac:dyDescent="0.4">
      <c r="A589" s="9"/>
      <c r="B589" s="9"/>
      <c r="C589" s="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s="2" customFormat="1" x14ac:dyDescent="0.4">
      <c r="A590" s="9"/>
      <c r="B590" s="9"/>
      <c r="C590" s="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s="2" customFormat="1" x14ac:dyDescent="0.4">
      <c r="A591" s="9"/>
      <c r="B591" s="9"/>
      <c r="C591" s="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s="2" customFormat="1" x14ac:dyDescent="0.4">
      <c r="A592" s="9"/>
      <c r="B592" s="9"/>
      <c r="C592" s="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s="2" customFormat="1" x14ac:dyDescent="0.4">
      <c r="A593" s="9"/>
      <c r="B593" s="9"/>
      <c r="C593" s="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s="2" customFormat="1" x14ac:dyDescent="0.4">
      <c r="A594" s="9"/>
      <c r="B594" s="9"/>
      <c r="C594" s="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s="2" customFormat="1" x14ac:dyDescent="0.4">
      <c r="A595" s="9"/>
      <c r="B595" s="9"/>
      <c r="C595" s="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s="2" customFormat="1" x14ac:dyDescent="0.4">
      <c r="A596" s="9"/>
      <c r="B596" s="9"/>
      <c r="C596" s="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</sheetData>
  <sheetProtection algorithmName="SHA-512" hashValue="OIjXf8yryY9zvmb9hwQWKXWxfy8kPTBksl85a5tfNY85y28AwClbiN7Bwfa9sdNsG4lWF+tUnsuNby0j1I7l2g==" saltValue="c8hko2gW015HPpwKfPwbfg==" spinCount="100000" sheet="1" formatCells="0" formatColumns="0" formatRows="0" insertColumns="0" insertRows="0" insertHyperlinks="0" deleteColumns="0" deleteRows="0" sort="0" autoFilter="0" pivotTables="0"/>
  <autoFilter ref="A10:AI579" xr:uid="{2B6EFBA3-8F6B-4D8F-BB72-34A66505C930}"/>
  <mergeCells count="5">
    <mergeCell ref="D2:F2"/>
    <mergeCell ref="D3:F3"/>
    <mergeCell ref="D4:F4"/>
    <mergeCell ref="A7:B7"/>
    <mergeCell ref="K7:M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Allocation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Bailey</dc:creator>
  <cp:lastModifiedBy>Winterburn, Kelly</cp:lastModifiedBy>
  <dcterms:created xsi:type="dcterms:W3CDTF">2024-08-20T13:21:47Z</dcterms:created>
  <dcterms:modified xsi:type="dcterms:W3CDTF">2024-08-20T14:51:04Z</dcterms:modified>
</cp:coreProperties>
</file>